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3\"/>
    </mc:Choice>
  </mc:AlternateContent>
  <bookViews>
    <workbookView xWindow="0" yWindow="0" windowWidth="0" windowHeight="0"/>
  </bookViews>
  <sheets>
    <sheet name="Rekapitulace stavby" sheetId="1" r:id="rId1"/>
    <sheet name="01 - byt 01" sheetId="2" r:id="rId2"/>
    <sheet name="02 - byt 02 + 01 TUV boilery" sheetId="3" r:id="rId3"/>
    <sheet name="03 - byt 01 vnitřní elekt..." sheetId="4" r:id="rId4"/>
    <sheet name="04 - byt 02 vnitřní elekt..." sheetId="5" r:id="rId5"/>
    <sheet name="05 - přívod elektro RB1 a..." sheetId="6" r:id="rId6"/>
    <sheet name="06 - společné prostory - ..." sheetId="7" r:id="rId7"/>
    <sheet name="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byt 01'!$C$96:$K$556</definedName>
    <definedName name="_xlnm.Print_Area" localSheetId="1">'01 - byt 01'!$C$4:$J$39,'01 - byt 01'!$C$45:$J$78,'01 - byt 01'!$C$84:$K$556</definedName>
    <definedName name="_xlnm.Print_Titles" localSheetId="1">'01 - byt 01'!$96:$96</definedName>
    <definedName name="_xlnm._FilterDatabase" localSheetId="2" hidden="1">'02 - byt 02 + 01 TUV boilery'!$C$92:$K$406</definedName>
    <definedName name="_xlnm.Print_Area" localSheetId="2">'02 - byt 02 + 01 TUV boilery'!$C$4:$J$39,'02 - byt 02 + 01 TUV boilery'!$C$45:$J$74,'02 - byt 02 + 01 TUV boilery'!$C$80:$K$406</definedName>
    <definedName name="_xlnm.Print_Titles" localSheetId="2">'02 - byt 02 + 01 TUV boilery'!$92:$92</definedName>
    <definedName name="_xlnm._FilterDatabase" localSheetId="3" hidden="1">'03 - byt 01 vnitřní elekt...'!$C$85:$K$251</definedName>
    <definedName name="_xlnm.Print_Area" localSheetId="3">'03 - byt 01 vnitřní elekt...'!$C$4:$J$39,'03 - byt 01 vnitřní elekt...'!$C$45:$J$67,'03 - byt 01 vnitřní elekt...'!$C$73:$K$251</definedName>
    <definedName name="_xlnm.Print_Titles" localSheetId="3">'03 - byt 01 vnitřní elekt...'!$85:$85</definedName>
    <definedName name="_xlnm._FilterDatabase" localSheetId="4" hidden="1">'04 - byt 02 vnitřní elekt...'!$C$85:$K$251</definedName>
    <definedName name="_xlnm.Print_Area" localSheetId="4">'04 - byt 02 vnitřní elekt...'!$C$4:$J$39,'04 - byt 02 vnitřní elekt...'!$C$45:$J$67,'04 - byt 02 vnitřní elekt...'!$C$73:$K$251</definedName>
    <definedName name="_xlnm.Print_Titles" localSheetId="4">'04 - byt 02 vnitřní elekt...'!$85:$85</definedName>
    <definedName name="_xlnm._FilterDatabase" localSheetId="5" hidden="1">'05 - přívod elektro RB1 a...'!$C$87:$K$261</definedName>
    <definedName name="_xlnm.Print_Area" localSheetId="5">'05 - přívod elektro RB1 a...'!$C$4:$J$39,'05 - přívod elektro RB1 a...'!$C$45:$J$69,'05 - přívod elektro RB1 a...'!$C$75:$K$261</definedName>
    <definedName name="_xlnm.Print_Titles" localSheetId="5">'05 - přívod elektro RB1 a...'!$87:$87</definedName>
    <definedName name="_xlnm._FilterDatabase" localSheetId="6" hidden="1">'06 - společné prostory - ...'!$C$88:$K$260</definedName>
    <definedName name="_xlnm.Print_Area" localSheetId="6">'06 - společné prostory - ...'!$C$4:$J$39,'06 - společné prostory - ...'!$C$45:$J$70,'06 - společné prostory - ...'!$C$76:$K$260</definedName>
    <definedName name="_xlnm.Print_Titles" localSheetId="6">'06 - společné prostory - ...'!$88:$88</definedName>
    <definedName name="_xlnm._FilterDatabase" localSheetId="7" hidden="1">'07 - VRN'!$C$82:$K$106</definedName>
    <definedName name="_xlnm.Print_Area" localSheetId="7">'07 - VRN'!$C$4:$J$39,'07 - VRN'!$C$45:$J$64,'07 - VRN'!$C$70:$K$106</definedName>
    <definedName name="_xlnm.Print_Titles" localSheetId="7">'07 - VRN'!$82:$82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04"/>
  <c r="BH104"/>
  <c r="BG104"/>
  <c r="BE104"/>
  <c r="T104"/>
  <c r="T91"/>
  <c r="T90"/>
  <c r="R104"/>
  <c r="R91"/>
  <c r="R90"/>
  <c r="P104"/>
  <c r="P91"/>
  <c r="P90"/>
  <c r="BI92"/>
  <c r="BH92"/>
  <c r="BG92"/>
  <c r="BE92"/>
  <c r="T92"/>
  <c r="R92"/>
  <c r="P92"/>
  <c r="BI86"/>
  <c r="BH86"/>
  <c r="BG86"/>
  <c r="BE86"/>
  <c r="T86"/>
  <c r="T85"/>
  <c r="T84"/>
  <c r="R86"/>
  <c r="R85"/>
  <c r="R84"/>
  <c r="P86"/>
  <c r="P85"/>
  <c r="P84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52"/>
  <c r="E7"/>
  <c r="E73"/>
  <c i="7" r="J37"/>
  <c r="J36"/>
  <c i="1" r="AY60"/>
  <c i="7" r="J35"/>
  <c i="1" r="AX60"/>
  <c i="7"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R252"/>
  <c r="P252"/>
  <c r="BI249"/>
  <c r="BH249"/>
  <c r="BG249"/>
  <c r="BE249"/>
  <c r="T249"/>
  <c r="R249"/>
  <c r="P249"/>
  <c r="BI245"/>
  <c r="BH245"/>
  <c r="BG245"/>
  <c r="BE245"/>
  <c r="T245"/>
  <c r="R245"/>
  <c r="P245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R233"/>
  <c r="P233"/>
  <c r="BI223"/>
  <c r="BH223"/>
  <c r="BG223"/>
  <c r="BE223"/>
  <c r="T223"/>
  <c r="R223"/>
  <c r="P223"/>
  <c r="BI216"/>
  <c r="BH216"/>
  <c r="BG216"/>
  <c r="BE216"/>
  <c r="T216"/>
  <c r="R216"/>
  <c r="P216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1"/>
  <c r="BH171"/>
  <c r="BG171"/>
  <c r="BE171"/>
  <c r="T171"/>
  <c r="R171"/>
  <c r="P171"/>
  <c r="BI167"/>
  <c r="BH167"/>
  <c r="BG167"/>
  <c r="BE167"/>
  <c r="T167"/>
  <c r="R167"/>
  <c r="P167"/>
  <c r="BI162"/>
  <c r="BH162"/>
  <c r="BG162"/>
  <c r="BE162"/>
  <c r="T162"/>
  <c r="T161"/>
  <c r="R162"/>
  <c r="R161"/>
  <c r="P162"/>
  <c r="P161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2"/>
  <c r="BH122"/>
  <c r="BG122"/>
  <c r="BE122"/>
  <c r="T122"/>
  <c r="R122"/>
  <c r="P122"/>
  <c r="BI118"/>
  <c r="BH118"/>
  <c r="BG118"/>
  <c r="BE118"/>
  <c r="T118"/>
  <c r="R118"/>
  <c r="P118"/>
  <c r="BI113"/>
  <c r="BH113"/>
  <c r="BG113"/>
  <c r="BE113"/>
  <c r="T113"/>
  <c r="R113"/>
  <c r="P113"/>
  <c r="BI103"/>
  <c r="BH103"/>
  <c r="BG103"/>
  <c r="BE103"/>
  <c r="T103"/>
  <c r="R103"/>
  <c r="P103"/>
  <c r="BI97"/>
  <c r="BH97"/>
  <c r="BG97"/>
  <c r="BE97"/>
  <c r="T97"/>
  <c r="R97"/>
  <c r="P97"/>
  <c r="BI92"/>
  <c r="BH92"/>
  <c r="BG92"/>
  <c r="BE92"/>
  <c r="T92"/>
  <c r="T91"/>
  <c r="R92"/>
  <c r="R91"/>
  <c r="P92"/>
  <c r="P91"/>
  <c r="F83"/>
  <c r="E81"/>
  <c r="F52"/>
  <c r="E50"/>
  <c r="J24"/>
  <c r="E24"/>
  <c r="J55"/>
  <c r="J23"/>
  <c r="J21"/>
  <c r="E21"/>
  <c r="J54"/>
  <c r="J20"/>
  <c r="J18"/>
  <c r="E18"/>
  <c r="F86"/>
  <c r="J17"/>
  <c r="J15"/>
  <c r="E15"/>
  <c r="F85"/>
  <c r="J14"/>
  <c r="J12"/>
  <c r="J83"/>
  <c r="E7"/>
  <c r="E48"/>
  <c i="6" r="J37"/>
  <c r="J36"/>
  <c i="1" r="AY59"/>
  <c i="6" r="J35"/>
  <c i="1" r="AX59"/>
  <c i="6" r="BI260"/>
  <c r="BH260"/>
  <c r="BG260"/>
  <c r="BE260"/>
  <c r="T260"/>
  <c r="R260"/>
  <c r="P260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8"/>
  <c r="BH238"/>
  <c r="BG238"/>
  <c r="BE238"/>
  <c r="T238"/>
  <c r="R238"/>
  <c r="P238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0"/>
  <c r="BH100"/>
  <c r="BG100"/>
  <c r="BE100"/>
  <c r="T100"/>
  <c r="R100"/>
  <c r="P100"/>
  <c r="BI95"/>
  <c r="BH95"/>
  <c r="BG95"/>
  <c r="BE95"/>
  <c r="T95"/>
  <c r="R95"/>
  <c r="P95"/>
  <c r="BI91"/>
  <c r="BH91"/>
  <c r="BG91"/>
  <c r="BE91"/>
  <c r="T91"/>
  <c r="R91"/>
  <c r="P91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54"/>
  <c r="J14"/>
  <c r="J12"/>
  <c r="J82"/>
  <c r="E7"/>
  <c r="E48"/>
  <c i="5" r="J37"/>
  <c r="J36"/>
  <c i="1" r="AY58"/>
  <c i="5" r="J35"/>
  <c i="1" r="AX58"/>
  <c i="5"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3"/>
  <c r="BH93"/>
  <c r="BG93"/>
  <c r="BE93"/>
  <c r="T93"/>
  <c r="R93"/>
  <c r="P93"/>
  <c r="BI89"/>
  <c r="BH89"/>
  <c r="BG89"/>
  <c r="BE89"/>
  <c r="T89"/>
  <c r="R89"/>
  <c r="P89"/>
  <c r="F80"/>
  <c r="E78"/>
  <c r="F52"/>
  <c r="E50"/>
  <c r="J24"/>
  <c r="E24"/>
  <c r="J83"/>
  <c r="J23"/>
  <c r="J21"/>
  <c r="E21"/>
  <c r="J54"/>
  <c r="J20"/>
  <c r="J18"/>
  <c r="E18"/>
  <c r="F83"/>
  <c r="J17"/>
  <c r="J15"/>
  <c r="E15"/>
  <c r="F54"/>
  <c r="J14"/>
  <c r="J12"/>
  <c r="J80"/>
  <c r="E7"/>
  <c r="E48"/>
  <c i="4" r="J37"/>
  <c r="J36"/>
  <c i="1" r="AY57"/>
  <c i="4" r="J35"/>
  <c i="1" r="AX57"/>
  <c i="4"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3"/>
  <c r="BH93"/>
  <c r="BG93"/>
  <c r="BE93"/>
  <c r="T93"/>
  <c r="R93"/>
  <c r="P93"/>
  <c r="BI89"/>
  <c r="BH89"/>
  <c r="BG89"/>
  <c r="BE89"/>
  <c r="T89"/>
  <c r="R89"/>
  <c r="P89"/>
  <c r="F80"/>
  <c r="E78"/>
  <c r="F52"/>
  <c r="E50"/>
  <c r="J24"/>
  <c r="E24"/>
  <c r="J83"/>
  <c r="J23"/>
  <c r="J21"/>
  <c r="E21"/>
  <c r="J82"/>
  <c r="J20"/>
  <c r="J18"/>
  <c r="E18"/>
  <c r="F55"/>
  <c r="J17"/>
  <c r="J15"/>
  <c r="E15"/>
  <c r="F82"/>
  <c r="J14"/>
  <c r="J12"/>
  <c r="J52"/>
  <c r="E7"/>
  <c r="E76"/>
  <c i="3" r="J37"/>
  <c r="J36"/>
  <c i="1" r="AY56"/>
  <c i="3" r="J35"/>
  <c i="1" r="AX56"/>
  <c i="3" r="BI394"/>
  <c r="BH394"/>
  <c r="BG394"/>
  <c r="BE394"/>
  <c r="T394"/>
  <c r="R394"/>
  <c r="P394"/>
  <c r="BI381"/>
  <c r="BH381"/>
  <c r="BG381"/>
  <c r="BE381"/>
  <c r="T381"/>
  <c r="R381"/>
  <c r="P381"/>
  <c r="BI379"/>
  <c r="BH379"/>
  <c r="BG379"/>
  <c r="BE379"/>
  <c r="T379"/>
  <c r="R379"/>
  <c r="P379"/>
  <c r="BI375"/>
  <c r="BH375"/>
  <c r="BG375"/>
  <c r="BE375"/>
  <c r="T375"/>
  <c r="R375"/>
  <c r="P375"/>
  <c r="BI362"/>
  <c r="BH362"/>
  <c r="BG362"/>
  <c r="BE362"/>
  <c r="T362"/>
  <c r="R362"/>
  <c r="P362"/>
  <c r="BI349"/>
  <c r="BH349"/>
  <c r="BG349"/>
  <c r="BE349"/>
  <c r="T349"/>
  <c r="R349"/>
  <c r="P349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29"/>
  <c r="BH329"/>
  <c r="BG329"/>
  <c r="BE329"/>
  <c r="T329"/>
  <c r="R329"/>
  <c r="P329"/>
  <c r="BI325"/>
  <c r="BH325"/>
  <c r="BG325"/>
  <c r="BE325"/>
  <c r="T325"/>
  <c r="R325"/>
  <c r="P325"/>
  <c r="BI322"/>
  <c r="BH322"/>
  <c r="BG322"/>
  <c r="BE322"/>
  <c r="T322"/>
  <c r="R322"/>
  <c r="P322"/>
  <c r="BI316"/>
  <c r="BH316"/>
  <c r="BG316"/>
  <c r="BE316"/>
  <c r="T316"/>
  <c r="R316"/>
  <c r="P316"/>
  <c r="BI313"/>
  <c r="BH313"/>
  <c r="BG313"/>
  <c r="BE313"/>
  <c r="T313"/>
  <c r="R313"/>
  <c r="P313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296"/>
  <c r="BH296"/>
  <c r="BG296"/>
  <c r="BE296"/>
  <c r="T296"/>
  <c r="R296"/>
  <c r="P296"/>
  <c r="BI290"/>
  <c r="BH290"/>
  <c r="BG290"/>
  <c r="BE290"/>
  <c r="T290"/>
  <c r="R290"/>
  <c r="P290"/>
  <c r="BI284"/>
  <c r="BH284"/>
  <c r="BG284"/>
  <c r="BE284"/>
  <c r="T284"/>
  <c r="R284"/>
  <c r="P284"/>
  <c r="BI278"/>
  <c r="BH278"/>
  <c r="BG278"/>
  <c r="BE278"/>
  <c r="T278"/>
  <c r="R278"/>
  <c r="P278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7"/>
  <c r="BH267"/>
  <c r="BG267"/>
  <c r="BE267"/>
  <c r="T267"/>
  <c r="R267"/>
  <c r="P267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3"/>
  <c r="BH243"/>
  <c r="BG243"/>
  <c r="BE243"/>
  <c r="T243"/>
  <c r="R243"/>
  <c r="P243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R233"/>
  <c r="P233"/>
  <c r="BI230"/>
  <c r="BH230"/>
  <c r="BG230"/>
  <c r="BE230"/>
  <c r="T230"/>
  <c r="R230"/>
  <c r="P230"/>
  <c r="BI226"/>
  <c r="BH226"/>
  <c r="BG226"/>
  <c r="BE226"/>
  <c r="T226"/>
  <c r="R226"/>
  <c r="P226"/>
  <c r="BI220"/>
  <c r="BH220"/>
  <c r="BG220"/>
  <c r="BE220"/>
  <c r="T220"/>
  <c r="R220"/>
  <c r="P220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87"/>
  <c r="BH187"/>
  <c r="BG187"/>
  <c r="BE187"/>
  <c r="T187"/>
  <c r="R187"/>
  <c r="P187"/>
  <c r="BI181"/>
  <c r="BH181"/>
  <c r="BG181"/>
  <c r="BE181"/>
  <c r="T181"/>
  <c r="R181"/>
  <c r="P181"/>
  <c r="BI177"/>
  <c r="BH177"/>
  <c r="BG177"/>
  <c r="BE177"/>
  <c r="T177"/>
  <c r="R177"/>
  <c r="P177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4"/>
  <c r="BH164"/>
  <c r="BG164"/>
  <c r="BE164"/>
  <c r="T164"/>
  <c r="R164"/>
  <c r="P164"/>
  <c r="BI160"/>
  <c r="BH160"/>
  <c r="BG160"/>
  <c r="BE160"/>
  <c r="T160"/>
  <c r="R160"/>
  <c r="P160"/>
  <c r="BI155"/>
  <c r="BH155"/>
  <c r="BG155"/>
  <c r="BE155"/>
  <c r="T155"/>
  <c r="T154"/>
  <c r="R155"/>
  <c r="R154"/>
  <c r="P155"/>
  <c r="P154"/>
  <c r="BI151"/>
  <c r="BH151"/>
  <c r="BG151"/>
  <c r="BE151"/>
  <c r="T151"/>
  <c r="R151"/>
  <c r="P151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4"/>
  <c r="BH134"/>
  <c r="BG134"/>
  <c r="BE134"/>
  <c r="T134"/>
  <c r="T127"/>
  <c r="R134"/>
  <c r="R127"/>
  <c r="P134"/>
  <c r="P127"/>
  <c r="BI128"/>
  <c r="BH128"/>
  <c r="BG128"/>
  <c r="BE128"/>
  <c r="T128"/>
  <c r="R128"/>
  <c r="P128"/>
  <c r="BI114"/>
  <c r="BH114"/>
  <c r="BG114"/>
  <c r="BE114"/>
  <c r="T114"/>
  <c r="R114"/>
  <c r="P114"/>
  <c r="BI108"/>
  <c r="BH108"/>
  <c r="BG108"/>
  <c r="BE108"/>
  <c r="T108"/>
  <c r="R108"/>
  <c r="P108"/>
  <c r="BI96"/>
  <c r="BH96"/>
  <c r="BG96"/>
  <c r="BE96"/>
  <c r="T96"/>
  <c r="R96"/>
  <c r="P96"/>
  <c r="F87"/>
  <c r="E85"/>
  <c r="F52"/>
  <c r="E50"/>
  <c r="J24"/>
  <c r="E24"/>
  <c r="J55"/>
  <c r="J23"/>
  <c r="J21"/>
  <c r="E21"/>
  <c r="J89"/>
  <c r="J20"/>
  <c r="J18"/>
  <c r="E18"/>
  <c r="F90"/>
  <c r="J17"/>
  <c r="J15"/>
  <c r="E15"/>
  <c r="F89"/>
  <c r="J14"/>
  <c r="J12"/>
  <c r="J87"/>
  <c r="E7"/>
  <c r="E83"/>
  <c i="2" r="J37"/>
  <c r="J36"/>
  <c i="1" r="AY55"/>
  <c i="2" r="J35"/>
  <c i="1" r="AX55"/>
  <c i="2" r="BI544"/>
  <c r="BH544"/>
  <c r="BG544"/>
  <c r="BE544"/>
  <c r="T544"/>
  <c r="R544"/>
  <c r="P544"/>
  <c r="BI531"/>
  <c r="BH531"/>
  <c r="BG531"/>
  <c r="BE531"/>
  <c r="T531"/>
  <c r="R531"/>
  <c r="P531"/>
  <c r="BI529"/>
  <c r="BH529"/>
  <c r="BG529"/>
  <c r="BE529"/>
  <c r="T529"/>
  <c r="R529"/>
  <c r="P529"/>
  <c r="BI525"/>
  <c r="BH525"/>
  <c r="BG525"/>
  <c r="BE525"/>
  <c r="T525"/>
  <c r="R525"/>
  <c r="P525"/>
  <c r="BI512"/>
  <c r="BH512"/>
  <c r="BG512"/>
  <c r="BE512"/>
  <c r="T512"/>
  <c r="R512"/>
  <c r="P512"/>
  <c r="BI499"/>
  <c r="BH499"/>
  <c r="BG499"/>
  <c r="BE499"/>
  <c r="T499"/>
  <c r="R499"/>
  <c r="P499"/>
  <c r="BI495"/>
  <c r="BH495"/>
  <c r="BG495"/>
  <c r="BE495"/>
  <c r="T495"/>
  <c r="R495"/>
  <c r="P495"/>
  <c r="BI492"/>
  <c r="BH492"/>
  <c r="BG492"/>
  <c r="BE492"/>
  <c r="T492"/>
  <c r="R492"/>
  <c r="P492"/>
  <c r="BI489"/>
  <c r="BH489"/>
  <c r="BG489"/>
  <c r="BE489"/>
  <c r="T489"/>
  <c r="R489"/>
  <c r="P489"/>
  <c r="BI486"/>
  <c r="BH486"/>
  <c r="BG486"/>
  <c r="BE486"/>
  <c r="T486"/>
  <c r="R486"/>
  <c r="P486"/>
  <c r="BI479"/>
  <c r="BH479"/>
  <c r="BG479"/>
  <c r="BE479"/>
  <c r="T479"/>
  <c r="R479"/>
  <c r="P479"/>
  <c r="BI475"/>
  <c r="BH475"/>
  <c r="BG475"/>
  <c r="BE475"/>
  <c r="T475"/>
  <c r="R475"/>
  <c r="P475"/>
  <c r="BI472"/>
  <c r="BH472"/>
  <c r="BG472"/>
  <c r="BE472"/>
  <c r="T472"/>
  <c r="R472"/>
  <c r="P472"/>
  <c r="BI465"/>
  <c r="BH465"/>
  <c r="BG465"/>
  <c r="BE465"/>
  <c r="T465"/>
  <c r="R465"/>
  <c r="P465"/>
  <c r="BI462"/>
  <c r="BH462"/>
  <c r="BG462"/>
  <c r="BE462"/>
  <c r="T462"/>
  <c r="R462"/>
  <c r="P462"/>
  <c r="BI455"/>
  <c r="BH455"/>
  <c r="BG455"/>
  <c r="BE455"/>
  <c r="T455"/>
  <c r="R455"/>
  <c r="P455"/>
  <c r="BI452"/>
  <c r="BH452"/>
  <c r="BG452"/>
  <c r="BE452"/>
  <c r="T452"/>
  <c r="R452"/>
  <c r="P452"/>
  <c r="BI449"/>
  <c r="BH449"/>
  <c r="BG449"/>
  <c r="BE449"/>
  <c r="T449"/>
  <c r="R449"/>
  <c r="P449"/>
  <c r="BI442"/>
  <c r="BH442"/>
  <c r="BG442"/>
  <c r="BE442"/>
  <c r="T442"/>
  <c r="R442"/>
  <c r="P442"/>
  <c r="BI435"/>
  <c r="BH435"/>
  <c r="BG435"/>
  <c r="BE435"/>
  <c r="T435"/>
  <c r="R435"/>
  <c r="P435"/>
  <c r="BI428"/>
  <c r="BH428"/>
  <c r="BG428"/>
  <c r="BE428"/>
  <c r="T428"/>
  <c r="R428"/>
  <c r="P428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398"/>
  <c r="BH398"/>
  <c r="BG398"/>
  <c r="BE398"/>
  <c r="T398"/>
  <c r="R398"/>
  <c r="P398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55"/>
  <c r="BH355"/>
  <c r="BG355"/>
  <c r="BE355"/>
  <c r="T355"/>
  <c r="R355"/>
  <c r="P355"/>
  <c r="BI351"/>
  <c r="BH351"/>
  <c r="BG351"/>
  <c r="BE351"/>
  <c r="T351"/>
  <c r="R351"/>
  <c r="P351"/>
  <c r="BI348"/>
  <c r="BH348"/>
  <c r="BG348"/>
  <c r="BE348"/>
  <c r="T348"/>
  <c r="R348"/>
  <c r="P348"/>
  <c r="BI342"/>
  <c r="BH342"/>
  <c r="BG342"/>
  <c r="BE342"/>
  <c r="T342"/>
  <c r="R342"/>
  <c r="P342"/>
  <c r="BI336"/>
  <c r="BH336"/>
  <c r="BG336"/>
  <c r="BE336"/>
  <c r="T336"/>
  <c r="R336"/>
  <c r="P336"/>
  <c r="BI333"/>
  <c r="BH333"/>
  <c r="BG333"/>
  <c r="BE333"/>
  <c r="T333"/>
  <c r="R333"/>
  <c r="P333"/>
  <c r="BI327"/>
  <c r="BH327"/>
  <c r="BG327"/>
  <c r="BE327"/>
  <c r="T327"/>
  <c r="R327"/>
  <c r="P327"/>
  <c r="BI322"/>
  <c r="BH322"/>
  <c r="BG322"/>
  <c r="BE322"/>
  <c r="T322"/>
  <c r="R322"/>
  <c r="P322"/>
  <c r="BI316"/>
  <c r="BH316"/>
  <c r="BG316"/>
  <c r="BE316"/>
  <c r="T316"/>
  <c r="R316"/>
  <c r="P316"/>
  <c r="BI310"/>
  <c r="BH310"/>
  <c r="BG310"/>
  <c r="BE310"/>
  <c r="T310"/>
  <c r="R310"/>
  <c r="P310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299"/>
  <c r="BH299"/>
  <c r="BG299"/>
  <c r="BE299"/>
  <c r="T299"/>
  <c r="R299"/>
  <c r="P299"/>
  <c r="BI296"/>
  <c r="BH296"/>
  <c r="BG296"/>
  <c r="BE296"/>
  <c r="T296"/>
  <c r="R296"/>
  <c r="P296"/>
  <c r="BI293"/>
  <c r="BH293"/>
  <c r="BG293"/>
  <c r="BE293"/>
  <c r="T293"/>
  <c r="R293"/>
  <c r="P293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8"/>
  <c r="BH278"/>
  <c r="BG278"/>
  <c r="BE278"/>
  <c r="T278"/>
  <c r="R278"/>
  <c r="P278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5"/>
  <c r="BH265"/>
  <c r="BG265"/>
  <c r="BE265"/>
  <c r="T265"/>
  <c r="R265"/>
  <c r="P265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0"/>
  <c r="BH250"/>
  <c r="BG250"/>
  <c r="BE250"/>
  <c r="T250"/>
  <c r="R250"/>
  <c r="P250"/>
  <c r="BI244"/>
  <c r="BH244"/>
  <c r="BG244"/>
  <c r="BE244"/>
  <c r="T244"/>
  <c r="R244"/>
  <c r="P244"/>
  <c r="BI242"/>
  <c r="BH242"/>
  <c r="BG242"/>
  <c r="BE242"/>
  <c r="T242"/>
  <c r="R242"/>
  <c r="P242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199"/>
  <c r="BH199"/>
  <c r="BG199"/>
  <c r="BE199"/>
  <c r="T199"/>
  <c r="R199"/>
  <c r="P199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R184"/>
  <c r="P184"/>
  <c r="BI179"/>
  <c r="BH179"/>
  <c r="BG179"/>
  <c r="BE179"/>
  <c r="T179"/>
  <c r="R179"/>
  <c r="P179"/>
  <c r="BI175"/>
  <c r="BH175"/>
  <c r="BG175"/>
  <c r="BE175"/>
  <c r="T175"/>
  <c r="R175"/>
  <c r="P175"/>
  <c r="BI169"/>
  <c r="BH169"/>
  <c r="BG169"/>
  <c r="BE169"/>
  <c r="T169"/>
  <c r="R169"/>
  <c r="P169"/>
  <c r="BI164"/>
  <c r="BH164"/>
  <c r="BG164"/>
  <c r="BE164"/>
  <c r="T164"/>
  <c r="T163"/>
  <c r="R164"/>
  <c r="R163"/>
  <c r="P164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3"/>
  <c r="BH143"/>
  <c r="BG143"/>
  <c r="BE143"/>
  <c r="T143"/>
  <c r="R143"/>
  <c r="P143"/>
  <c r="BI137"/>
  <c r="BH137"/>
  <c r="BG137"/>
  <c r="BE137"/>
  <c r="T137"/>
  <c r="R137"/>
  <c r="P137"/>
  <c r="BI123"/>
  <c r="BH123"/>
  <c r="BG123"/>
  <c r="BE123"/>
  <c r="T123"/>
  <c r="R123"/>
  <c r="P123"/>
  <c r="BI117"/>
  <c r="BH117"/>
  <c r="BG117"/>
  <c r="BE117"/>
  <c r="T117"/>
  <c r="R117"/>
  <c r="P117"/>
  <c r="BI105"/>
  <c r="BH105"/>
  <c r="BG105"/>
  <c r="BE105"/>
  <c r="T105"/>
  <c r="R105"/>
  <c r="P105"/>
  <c r="BI100"/>
  <c r="BH100"/>
  <c r="BG100"/>
  <c r="BE100"/>
  <c r="T100"/>
  <c r="T99"/>
  <c r="R100"/>
  <c r="R99"/>
  <c r="P100"/>
  <c r="P99"/>
  <c r="F91"/>
  <c r="E89"/>
  <c r="F52"/>
  <c r="E50"/>
  <c r="J24"/>
  <c r="E24"/>
  <c r="J94"/>
  <c r="J23"/>
  <c r="J21"/>
  <c r="E21"/>
  <c r="J93"/>
  <c r="J20"/>
  <c r="J18"/>
  <c r="E18"/>
  <c r="F94"/>
  <c r="J17"/>
  <c r="J15"/>
  <c r="E15"/>
  <c r="F54"/>
  <c r="J14"/>
  <c r="J12"/>
  <c r="J91"/>
  <c r="E7"/>
  <c r="E87"/>
  <c i="1" r="L50"/>
  <c r="AM50"/>
  <c r="AM49"/>
  <c r="L49"/>
  <c r="AM47"/>
  <c r="L47"/>
  <c r="L45"/>
  <c r="L44"/>
  <c i="3" r="BK230"/>
  <c i="4" r="J165"/>
  <c i="6" r="BK173"/>
  <c i="7" r="BK158"/>
  <c i="2" r="J143"/>
  <c r="J336"/>
  <c r="J479"/>
  <c r="J212"/>
  <c r="J531"/>
  <c i="3" r="J151"/>
  <c r="BK241"/>
  <c r="BK262"/>
  <c r="BK205"/>
  <c i="4" r="BK114"/>
  <c i="5" r="J219"/>
  <c r="BK212"/>
  <c r="BK158"/>
  <c i="6" r="J195"/>
  <c r="BK154"/>
  <c i="7" r="BK252"/>
  <c i="8" r="J86"/>
  <c i="4" r="BK152"/>
  <c i="5" r="BK249"/>
  <c r="BK161"/>
  <c i="6" r="J216"/>
  <c i="7" r="J134"/>
  <c r="BK237"/>
  <c i="2" r="J544"/>
  <c r="BK371"/>
  <c r="J421"/>
  <c r="BK479"/>
  <c i="3" r="J267"/>
  <c r="J187"/>
  <c r="BK267"/>
  <c r="BK308"/>
  <c i="4" r="J214"/>
  <c r="BK158"/>
  <c i="5" r="J165"/>
  <c r="BK93"/>
  <c i="6" r="BK211"/>
  <c i="7" r="J258"/>
  <c i="8" r="BK86"/>
  <c i="2" r="J408"/>
  <c r="BK212"/>
  <c r="J472"/>
  <c r="BK385"/>
  <c r="BK428"/>
  <c r="BK525"/>
  <c i="3" r="J217"/>
  <c r="J134"/>
  <c r="J275"/>
  <c r="BK269"/>
  <c i="4" r="J155"/>
  <c r="BK179"/>
  <c i="5" r="BK228"/>
  <c r="BK89"/>
  <c r="BK193"/>
  <c i="6" r="J106"/>
  <c r="BK205"/>
  <c i="7" r="J241"/>
  <c r="J206"/>
  <c i="2" r="BK398"/>
  <c r="J179"/>
  <c r="BK123"/>
  <c r="J304"/>
  <c i="3" r="J199"/>
  <c r="BK96"/>
  <c i="4" r="J228"/>
  <c i="5" r="J231"/>
  <c i="7" r="BK148"/>
  <c i="2" r="J296"/>
  <c r="BK388"/>
  <c r="J382"/>
  <c r="J187"/>
  <c i="3" r="BK220"/>
  <c r="J247"/>
  <c r="BK253"/>
  <c i="4" r="BK181"/>
  <c i="5" r="BK133"/>
  <c i="6" r="J238"/>
  <c r="BK208"/>
  <c i="7" r="BK175"/>
  <c i="4" r="J146"/>
  <c i="5" r="J111"/>
  <c i="6" r="J190"/>
  <c i="7" r="J194"/>
  <c i="2" r="BK499"/>
  <c r="J385"/>
  <c r="J442"/>
  <c i="3" r="BK275"/>
  <c r="J305"/>
  <c r="BK394"/>
  <c i="4" r="BK239"/>
  <c r="J183"/>
  <c i="5" r="BK165"/>
  <c i="6" r="J208"/>
  <c r="BK130"/>
  <c i="7" r="BK181"/>
  <c i="2" r="BK184"/>
  <c r="BK322"/>
  <c r="BK143"/>
  <c r="BK302"/>
  <c r="BK175"/>
  <c i="3" r="J362"/>
  <c r="J96"/>
  <c i="4" r="BK146"/>
  <c i="5" r="J236"/>
  <c i="6" r="BK236"/>
  <c r="BK163"/>
  <c i="2" r="J199"/>
  <c r="J100"/>
  <c r="BK189"/>
  <c i="3" r="BK202"/>
  <c r="BK316"/>
  <c i="4" r="J219"/>
  <c i="5" r="J188"/>
  <c i="6" r="J222"/>
  <c i="3" r="BK342"/>
  <c i="4" r="BK196"/>
  <c i="5" r="J183"/>
  <c i="6" r="BK241"/>
  <c r="BK148"/>
  <c r="BK91"/>
  <c i="7" r="J255"/>
  <c i="2" r="J310"/>
  <c r="BK259"/>
  <c r="J492"/>
  <c r="J293"/>
  <c r="J193"/>
  <c r="BK164"/>
  <c i="3" r="BK128"/>
  <c r="BK381"/>
  <c r="J342"/>
  <c r="BK114"/>
  <c i="4" r="J239"/>
  <c r="J149"/>
  <c i="5" r="J149"/>
  <c r="J223"/>
  <c i="6" r="BK238"/>
  <c r="J163"/>
  <c i="7" r="BK241"/>
  <c r="BK233"/>
  <c i="2" r="BK299"/>
  <c i="3" r="BK187"/>
  <c i="4" r="J135"/>
  <c r="BK161"/>
  <c i="5" r="BK186"/>
  <c r="J241"/>
  <c r="BK111"/>
  <c r="J98"/>
  <c i="6" r="J111"/>
  <c r="BK166"/>
  <c r="BK117"/>
  <c i="7" r="BK97"/>
  <c r="J97"/>
  <c r="J185"/>
  <c i="2" r="J283"/>
  <c r="BK382"/>
  <c r="BK239"/>
  <c i="3" r="BK213"/>
  <c r="J308"/>
  <c r="J253"/>
  <c r="J193"/>
  <c r="J155"/>
  <c i="4" r="BK244"/>
  <c r="BK226"/>
  <c r="BK125"/>
  <c i="5" r="J196"/>
  <c r="BK221"/>
  <c r="BK117"/>
  <c r="J221"/>
  <c i="6" r="J254"/>
  <c r="J142"/>
  <c r="BK151"/>
  <c i="7" r="J237"/>
  <c r="BK191"/>
  <c i="2" r="BK512"/>
  <c r="BK271"/>
  <c r="J388"/>
  <c i="4" r="J209"/>
  <c r="J204"/>
  <c r="BK168"/>
  <c i="5" r="J179"/>
  <c i="6" r="BK177"/>
  <c r="J193"/>
  <c i="7" r="BK167"/>
  <c r="J175"/>
  <c i="2" r="BK336"/>
  <c i="7" r="BK245"/>
  <c i="2" r="J150"/>
  <c r="J449"/>
  <c i="3" r="BK296"/>
  <c r="J141"/>
  <c r="BK169"/>
  <c i="4" r="J212"/>
  <c i="5" r="J139"/>
  <c r="J121"/>
  <c i="6" r="BK136"/>
  <c i="7" r="J245"/>
  <c i="4" r="BK212"/>
  <c r="J207"/>
  <c i="5" r="J233"/>
  <c i="6" r="J91"/>
  <c i="7" r="J233"/>
  <c i="2" r="J153"/>
  <c r="J417"/>
  <c r="J242"/>
  <c r="BK169"/>
  <c i="3" r="BK226"/>
  <c r="J325"/>
  <c r="J329"/>
  <c i="4" r="BK209"/>
  <c i="5" r="BK142"/>
  <c r="BK168"/>
  <c i="6" r="J100"/>
  <c i="7" r="BK223"/>
  <c i="2" r="BK244"/>
  <c r="J156"/>
  <c r="J164"/>
  <c r="J306"/>
  <c i="3" r="BK196"/>
  <c r="J284"/>
  <c i="5" r="J168"/>
  <c r="J158"/>
  <c i="6" r="J228"/>
  <c r="J182"/>
  <c r="J136"/>
  <c i="7" r="J200"/>
  <c i="2" r="J261"/>
  <c r="BK310"/>
  <c r="BK365"/>
  <c i="3" r="J375"/>
  <c r="J379"/>
  <c i="4" r="BK246"/>
  <c r="BK186"/>
  <c i="5" r="J125"/>
  <c i="7" r="BK113"/>
  <c i="4" r="J186"/>
  <c i="5" r="BK181"/>
  <c i="2" r="J236"/>
  <c r="BK100"/>
  <c i="4" r="BK139"/>
  <c r="BK204"/>
  <c i="6" r="J213"/>
  <c i="7" r="BK212"/>
  <c i="2" r="BK242"/>
  <c r="J184"/>
  <c r="J355"/>
  <c r="J265"/>
  <c i="3" r="BK108"/>
  <c r="J394"/>
  <c r="BK290"/>
  <c i="4" r="J130"/>
  <c i="5" r="BK226"/>
  <c i="6" r="J260"/>
  <c i="7" r="BK154"/>
  <c i="3" r="BK177"/>
  <c i="5" r="J172"/>
  <c i="6" r="BK243"/>
  <c i="7" r="BK258"/>
  <c i="2" r="J302"/>
  <c r="BK475"/>
  <c r="J239"/>
  <c r="J250"/>
  <c i="3" r="J290"/>
  <c r="BK336"/>
  <c i="4" r="BK231"/>
  <c i="5" r="BK207"/>
  <c r="BK146"/>
  <c i="6" r="J130"/>
  <c i="7" r="J137"/>
  <c i="2" r="J286"/>
  <c r="BK417"/>
  <c r="J327"/>
  <c r="BK261"/>
  <c i="3" r="J260"/>
  <c r="BK362"/>
  <c i="4" r="BK142"/>
  <c r="J191"/>
  <c i="5" r="BK231"/>
  <c i="6" r="BK246"/>
  <c r="BK121"/>
  <c i="8" r="J92"/>
  <c i="2" r="BK333"/>
  <c r="J206"/>
  <c r="BK117"/>
  <c i="3" r="J316"/>
  <c i="4" r="J179"/>
  <c r="J139"/>
  <c i="5" r="J228"/>
  <c i="6" r="J145"/>
  <c i="3" r="J349"/>
  <c i="4" r="J188"/>
  <c i="5" r="BK125"/>
  <c i="2" r="J288"/>
  <c i="5" r="BK106"/>
  <c i="7" r="J158"/>
  <c i="2" r="BK255"/>
  <c r="BK492"/>
  <c r="J227"/>
  <c r="J489"/>
  <c r="BK355"/>
  <c r="F33"/>
  <c i="3" r="J147"/>
  <c i="5" r="J142"/>
  <c i="6" r="J225"/>
  <c i="2" r="J33"/>
  <c i="6" r="J177"/>
  <c i="7" r="J212"/>
  <c r="BK151"/>
  <c i="2" r="J342"/>
  <c r="J281"/>
  <c r="J189"/>
  <c r="J203"/>
  <c r="BK268"/>
  <c r="J215"/>
  <c i="3" r="J220"/>
  <c r="J269"/>
  <c r="J108"/>
  <c r="J196"/>
  <c i="4" r="BK223"/>
  <c r="BK121"/>
  <c r="J226"/>
  <c i="5" r="J102"/>
  <c r="BK149"/>
  <c i="6" r="BK231"/>
  <c r="J187"/>
  <c i="7" r="BK197"/>
  <c r="BK134"/>
  <c i="2" r="BK215"/>
  <c i="3" r="J233"/>
  <c i="4" r="BK175"/>
  <c r="BK188"/>
  <c r="J193"/>
  <c i="5" r="BK188"/>
  <c r="J246"/>
  <c r="J117"/>
  <c i="6" r="BK202"/>
  <c r="BK142"/>
  <c r="BK216"/>
  <c i="7" r="J223"/>
  <c r="J197"/>
  <c r="J167"/>
  <c i="2" r="BK421"/>
  <c r="J299"/>
  <c r="J529"/>
  <c r="BK150"/>
  <c i="3" r="BK174"/>
  <c r="J128"/>
  <c r="BK305"/>
  <c r="BK256"/>
  <c r="J237"/>
  <c i="4" r="J196"/>
  <c r="BK183"/>
  <c r="J202"/>
  <c i="5" r="BK204"/>
  <c r="BK183"/>
  <c r="BK102"/>
  <c i="6" r="BK251"/>
  <c r="J151"/>
  <c r="BK106"/>
  <c i="7" r="J122"/>
  <c r="J92"/>
  <c r="BK162"/>
  <c i="2" r="J411"/>
  <c r="BK316"/>
  <c r="BK218"/>
  <c i="4" r="J93"/>
  <c r="BK165"/>
  <c i="5" r="BK139"/>
  <c i="6" r="BK219"/>
  <c r="J202"/>
  <c r="J157"/>
  <c i="7" r="J249"/>
  <c r="BK171"/>
  <c i="2" r="BK199"/>
  <c i="3" r="J144"/>
  <c i="4" r="BK241"/>
  <c r="BK221"/>
  <c r="J98"/>
  <c r="BK135"/>
  <c i="5" r="J244"/>
  <c i="6" r="J168"/>
  <c i="7" r="J252"/>
  <c i="2" r="BK296"/>
  <c r="J259"/>
  <c r="BK274"/>
  <c r="BK455"/>
  <c r="J465"/>
  <c i="3" r="J202"/>
  <c r="BK147"/>
  <c r="J262"/>
  <c r="BK164"/>
  <c i="4" r="BK106"/>
  <c r="BK193"/>
  <c i="5" r="BK236"/>
  <c r="BK121"/>
  <c i="6" r="J241"/>
  <c r="BK111"/>
  <c i="7" r="J113"/>
  <c i="4" r="J231"/>
  <c r="BK214"/>
  <c i="5" r="BK98"/>
  <c i="6" r="BK260"/>
  <c r="BK100"/>
  <c i="5" r="BK233"/>
  <c i="6" r="J154"/>
  <c r="J117"/>
  <c i="7" r="J118"/>
  <c i="2" r="J221"/>
  <c r="J499"/>
  <c r="BK531"/>
  <c r="BK286"/>
  <c r="BK452"/>
  <c r="J117"/>
  <c i="3" r="J250"/>
  <c r="J243"/>
  <c r="BK233"/>
  <c r="J174"/>
  <c i="4" r="J114"/>
  <c r="BK130"/>
  <c i="5" r="BK239"/>
  <c r="J199"/>
  <c i="6" r="BK225"/>
  <c r="J121"/>
  <c r="BK175"/>
  <c i="7" r="BK103"/>
  <c r="J130"/>
  <c i="2" r="J169"/>
  <c r="J486"/>
  <c r="BK435"/>
  <c r="BK529"/>
  <c i="3" r="J172"/>
  <c r="J230"/>
  <c r="J302"/>
  <c i="4" r="BK89"/>
  <c i="5" r="BK191"/>
  <c r="J114"/>
  <c i="6" r="J251"/>
  <c r="J139"/>
  <c i="3" r="BK325"/>
  <c i="4" r="J199"/>
  <c i="5" r="J214"/>
  <c r="BK196"/>
  <c i="6" r="J205"/>
  <c r="J219"/>
  <c i="7" r="BK200"/>
  <c r="J216"/>
  <c i="2" r="BK283"/>
  <c r="BK160"/>
  <c r="J398"/>
  <c r="BK342"/>
  <c r="BK449"/>
  <c r="BK486"/>
  <c i="3" r="J213"/>
  <c r="BK243"/>
  <c r="J226"/>
  <c r="BK375"/>
  <c r="BK250"/>
  <c r="BK302"/>
  <c i="4" r="BK236"/>
  <c r="J102"/>
  <c r="BK98"/>
  <c i="5" r="BK246"/>
  <c r="J161"/>
  <c r="BK223"/>
  <c i="6" r="BK170"/>
  <c r="J160"/>
  <c i="7" r="BK126"/>
  <c r="BK194"/>
  <c i="8" r="BK104"/>
  <c i="3" r="BK329"/>
  <c i="4" r="J246"/>
  <c r="BK117"/>
  <c r="J89"/>
  <c r="J125"/>
  <c i="5" r="BK199"/>
  <c r="J212"/>
  <c r="J152"/>
  <c i="6" r="J248"/>
  <c r="J233"/>
  <c r="J198"/>
  <c r="BK222"/>
  <c r="J175"/>
  <c i="7" r="J148"/>
  <c r="BK249"/>
  <c i="2" r="BK304"/>
  <c r="BK179"/>
  <c r="J495"/>
  <c r="J137"/>
  <c r="J475"/>
  <c i="3" r="BK209"/>
  <c r="BK217"/>
  <c r="BK237"/>
  <c r="J209"/>
  <c r="J381"/>
  <c r="BK339"/>
  <c r="BK273"/>
  <c i="4" r="J223"/>
  <c r="J106"/>
  <c r="J181"/>
  <c i="5" r="J130"/>
  <c r="J239"/>
  <c r="J216"/>
  <c r="BK114"/>
  <c i="6" r="J211"/>
  <c r="J246"/>
  <c r="BK133"/>
  <c r="BK125"/>
  <c i="7" r="BK209"/>
  <c r="J209"/>
  <c i="8" r="J104"/>
  <c i="2" r="J244"/>
  <c r="J462"/>
  <c r="BK233"/>
  <c i="4" r="J152"/>
  <c r="J161"/>
  <c r="J172"/>
  <c i="5" r="J209"/>
  <c r="BK241"/>
  <c i="6" r="J114"/>
  <c r="J173"/>
  <c i="7" r="J154"/>
  <c r="BK216"/>
  <c i="4" r="J117"/>
  <c i="7" r="BK188"/>
  <c i="2" r="BK187"/>
  <c r="BK462"/>
  <c r="J348"/>
  <c i="3" r="J114"/>
  <c r="BK349"/>
  <c i="4" r="J244"/>
  <c i="5" r="BK155"/>
  <c i="6" r="BK254"/>
  <c i="7" r="BK118"/>
  <c i="2" r="F36"/>
  <c r="BK265"/>
  <c r="J175"/>
  <c r="J230"/>
  <c i="3" r="BK134"/>
  <c r="J256"/>
  <c r="J160"/>
  <c i="4" r="J221"/>
  <c i="5" r="BK172"/>
  <c i="6" r="BK248"/>
  <c r="BK228"/>
  <c i="4" r="BK207"/>
  <c r="BK133"/>
  <c i="5" r="J175"/>
  <c i="2" r="BK351"/>
  <c i="5" r="BK202"/>
  <c i="7" r="J188"/>
  <c i="2" r="BK209"/>
  <c r="J233"/>
  <c r="BK137"/>
  <c r="BK281"/>
  <c i="3" r="J241"/>
  <c r="BK322"/>
  <c r="J296"/>
  <c i="4" r="J133"/>
  <c i="5" r="BK135"/>
  <c i="6" r="BK190"/>
  <c r="J125"/>
  <c i="7" r="J181"/>
  <c i="4" r="J216"/>
  <c i="5" r="J207"/>
  <c i="6" r="BK193"/>
  <c i="7" r="BK122"/>
  <c i="2" r="BK224"/>
  <c r="BK288"/>
  <c r="J371"/>
  <c r="J278"/>
  <c i="3" r="J164"/>
  <c r="J345"/>
  <c i="4" r="BK111"/>
  <c r="BK155"/>
  <c i="5" r="BK219"/>
  <c i="6" r="BK182"/>
  <c i="7" r="J171"/>
  <c i="2" r="BK348"/>
  <c r="BK230"/>
  <c r="J255"/>
  <c r="J271"/>
  <c i="3" r="BK199"/>
  <c r="BK141"/>
  <c r="BK345"/>
  <c i="4" r="J121"/>
  <c i="5" r="BK216"/>
  <c r="J193"/>
  <c i="6" r="J133"/>
  <c i="7" r="J191"/>
  <c i="2" r="BK495"/>
  <c i="6" r="J184"/>
  <c i="2" r="J414"/>
  <c r="J512"/>
  <c r="J365"/>
  <c r="J435"/>
  <c r="J209"/>
  <c i="3" r="BK193"/>
  <c r="J322"/>
  <c r="BK172"/>
  <c i="4" r="BK93"/>
  <c r="BK199"/>
  <c i="5" r="J146"/>
  <c r="J191"/>
  <c i="6" r="J231"/>
  <c r="J148"/>
  <c i="7" r="BK206"/>
  <c i="3" r="BK284"/>
  <c i="5" r="J204"/>
  <c r="J202"/>
  <c i="6" r="BK180"/>
  <c r="BK160"/>
  <c i="7" r="BK140"/>
  <c i="2" r="BK206"/>
  <c r="J105"/>
  <c r="BK278"/>
  <c r="J160"/>
  <c r="BK105"/>
  <c i="3" r="BK160"/>
  <c r="BK247"/>
  <c r="BK271"/>
  <c r="BK313"/>
  <c i="4" r="J233"/>
  <c i="5" r="BK152"/>
  <c r="BK130"/>
  <c i="6" r="J166"/>
  <c r="J95"/>
  <c i="7" r="J178"/>
  <c i="2" r="BK544"/>
  <c r="J268"/>
  <c r="BK306"/>
  <c r="BK408"/>
  <c r="BK221"/>
  <c r="J224"/>
  <c i="1" r="AS54"/>
  <c i="4" r="J158"/>
  <c i="5" r="J186"/>
  <c r="J106"/>
  <c r="BK244"/>
  <c i="6" r="J170"/>
  <c r="J180"/>
  <c i="7" r="J151"/>
  <c i="2" r="BK327"/>
  <c r="J452"/>
  <c r="BK411"/>
  <c r="BK250"/>
  <c i="3" r="J264"/>
  <c r="J336"/>
  <c r="J273"/>
  <c i="4" r="J241"/>
  <c r="BK202"/>
  <c i="5" r="BK179"/>
  <c i="6" r="J236"/>
  <c r="BK95"/>
  <c i="7" r="J103"/>
  <c i="4" r="BK249"/>
  <c r="J175"/>
  <c i="5" r="J133"/>
  <c i="6" r="BK184"/>
  <c r="BK157"/>
  <c i="7" r="BK137"/>
  <c i="8" r="BK92"/>
  <c i="2" r="BK156"/>
  <c r="BK414"/>
  <c r="J218"/>
  <c r="BK465"/>
  <c r="BK193"/>
  <c r="J428"/>
  <c r="J351"/>
  <c i="3" r="BK181"/>
  <c r="BK151"/>
  <c r="J278"/>
  <c r="BK264"/>
  <c r="BK155"/>
  <c i="4" r="J168"/>
  <c r="BK233"/>
  <c r="BK191"/>
  <c i="5" r="J226"/>
  <c r="J135"/>
  <c r="J155"/>
  <c i="6" r="BK233"/>
  <c r="BK145"/>
  <c r="BK195"/>
  <c i="7" r="BK255"/>
  <c r="J126"/>
  <c i="2" r="F37"/>
  <c i="7" r="BK178"/>
  <c i="2" r="BK203"/>
  <c r="BK489"/>
  <c r="BK290"/>
  <c r="J123"/>
  <c i="6" r="BK198"/>
  <c i="2" r="BK368"/>
  <c r="BK236"/>
  <c r="J274"/>
  <c r="BK227"/>
  <c r="BK153"/>
  <c i="3" r="J271"/>
  <c r="BK379"/>
  <c r="J339"/>
  <c i="4" r="BK149"/>
  <c r="J111"/>
  <c i="5" r="J249"/>
  <c r="J89"/>
  <c i="6" r="BK139"/>
  <c i="7" r="J140"/>
  <c r="BK130"/>
  <c i="4" r="J236"/>
  <c r="BK216"/>
  <c i="5" r="BK209"/>
  <c i="6" r="J243"/>
  <c r="BK187"/>
  <c i="7" r="BK185"/>
  <c i="2" r="J333"/>
  <c r="J316"/>
  <c r="J525"/>
  <c r="J290"/>
  <c r="J368"/>
  <c r="BK442"/>
  <c r="BK472"/>
  <c i="3" r="BK144"/>
  <c r="J313"/>
  <c r="BK260"/>
  <c i="4" r="J249"/>
  <c r="BK228"/>
  <c r="BK172"/>
  <c i="5" r="BK214"/>
  <c r="J181"/>
  <c i="6" r="BK114"/>
  <c i="7" r="BK92"/>
  <c r="J162"/>
  <c i="2" r="BK293"/>
  <c r="J322"/>
  <c r="J455"/>
  <c i="3" r="J205"/>
  <c r="J169"/>
  <c r="J177"/>
  <c r="BK278"/>
  <c i="4" r="BK219"/>
  <c i="5" r="J93"/>
  <c r="BK175"/>
  <c i="6" r="BK168"/>
  <c r="BK213"/>
  <c i="3" r="J181"/>
  <c i="4" r="J142"/>
  <c r="BK102"/>
  <c i="2" r="F35"/>
  <c i="7" l="1" r="P96"/>
  <c i="8" r="T83"/>
  <c r="P83"/>
  <c i="1" r="AU61"/>
  <c i="8" r="R83"/>
  <c i="2" r="P149"/>
  <c r="T168"/>
  <c r="T254"/>
  <c r="R354"/>
  <c r="BK478"/>
  <c r="J478"/>
  <c r="J76"/>
  <c i="3" r="T95"/>
  <c r="T180"/>
  <c r="P348"/>
  <c i="4" r="R88"/>
  <c r="P110"/>
  <c i="6" r="BK129"/>
  <c r="T253"/>
  <c i="7" r="R147"/>
  <c i="2" r="P104"/>
  <c r="P178"/>
  <c r="R192"/>
  <c r="BK309"/>
  <c r="J309"/>
  <c r="J73"/>
  <c r="R420"/>
  <c i="3" r="P140"/>
  <c r="P208"/>
  <c r="BK259"/>
  <c r="J259"/>
  <c r="J70"/>
  <c r="BK328"/>
  <c r="J328"/>
  <c r="J72"/>
  <c i="6" r="BK99"/>
  <c r="J99"/>
  <c r="J62"/>
  <c r="BK201"/>
  <c r="J201"/>
  <c r="J67"/>
  <c i="7" r="T117"/>
  <c i="2" r="T104"/>
  <c r="P168"/>
  <c r="BK254"/>
  <c r="J254"/>
  <c r="J71"/>
  <c r="R277"/>
  <c r="BK498"/>
  <c r="J498"/>
  <c r="J77"/>
  <c i="3" r="T140"/>
  <c r="P180"/>
  <c r="R348"/>
  <c i="4" r="BK97"/>
  <c r="J97"/>
  <c r="J62"/>
  <c i="6" r="T201"/>
  <c i="5" r="BK88"/>
  <c r="T88"/>
  <c r="P97"/>
  <c r="T97"/>
  <c r="P110"/>
  <c r="T110"/>
  <c r="P129"/>
  <c r="P128"/>
  <c i="6" r="BK90"/>
  <c r="J90"/>
  <c r="J61"/>
  <c r="R201"/>
  <c i="2" r="BK104"/>
  <c r="BK178"/>
  <c r="J178"/>
  <c r="J68"/>
  <c r="BK192"/>
  <c r="J192"/>
  <c r="J69"/>
  <c r="BK277"/>
  <c r="J277"/>
  <c r="J72"/>
  <c r="BK420"/>
  <c r="J420"/>
  <c r="J75"/>
  <c r="T478"/>
  <c i="3" r="BK95"/>
  <c r="J95"/>
  <c r="J61"/>
  <c r="BK208"/>
  <c r="J208"/>
  <c r="J68"/>
  <c r="T348"/>
  <c i="4" r="BK110"/>
  <c r="J110"/>
  <c r="J63"/>
  <c i="6" r="P90"/>
  <c r="R99"/>
  <c r="P110"/>
  <c r="BK253"/>
  <c r="J253"/>
  <c r="J68"/>
  <c i="7" r="R96"/>
  <c r="BK166"/>
  <c r="J166"/>
  <c r="J67"/>
  <c i="2" r="R104"/>
  <c r="R178"/>
  <c r="P192"/>
  <c r="R309"/>
  <c r="R498"/>
  <c i="3" r="R95"/>
  <c r="R180"/>
  <c r="BK348"/>
  <c r="J348"/>
  <c r="J73"/>
  <c i="4" r="T88"/>
  <c r="T110"/>
  <c i="2" r="BK136"/>
  <c r="J136"/>
  <c r="J63"/>
  <c r="BK202"/>
  <c r="J202"/>
  <c r="J70"/>
  <c r="P354"/>
  <c i="3" r="P159"/>
  <c r="P236"/>
  <c r="R259"/>
  <c r="P328"/>
  <c i="4" r="BK129"/>
  <c r="BK128"/>
  <c r="J128"/>
  <c r="J65"/>
  <c i="6" r="P201"/>
  <c i="2" r="R149"/>
  <c r="P202"/>
  <c r="P309"/>
  <c r="P420"/>
  <c r="P478"/>
  <c i="3" r="T159"/>
  <c r="R236"/>
  <c r="BK277"/>
  <c r="J277"/>
  <c r="J71"/>
  <c i="4" r="P97"/>
  <c r="R110"/>
  <c i="6" r="P99"/>
  <c i="7" r="BK147"/>
  <c r="J147"/>
  <c r="J64"/>
  <c i="2" r="BK149"/>
  <c r="J149"/>
  <c r="J64"/>
  <c r="BK168"/>
  <c r="J168"/>
  <c r="J67"/>
  <c r="P254"/>
  <c r="BK354"/>
  <c r="J354"/>
  <c r="J74"/>
  <c r="R478"/>
  <c i="3" r="BK140"/>
  <c r="J140"/>
  <c r="J63"/>
  <c r="BK180"/>
  <c r="J180"/>
  <c r="J67"/>
  <c r="T277"/>
  <c i="4" r="P88"/>
  <c r="P87"/>
  <c r="T97"/>
  <c i="6" r="T129"/>
  <c r="T128"/>
  <c i="7" r="T147"/>
  <c i="2" r="T149"/>
  <c r="R168"/>
  <c r="R254"/>
  <c r="T277"/>
  <c r="T420"/>
  <c i="3" r="R159"/>
  <c r="T236"/>
  <c r="T259"/>
  <c r="T328"/>
  <c i="4" r="P129"/>
  <c r="P128"/>
  <c i="5" r="R88"/>
  <c r="BK97"/>
  <c r="J97"/>
  <c r="J62"/>
  <c r="R97"/>
  <c r="BK110"/>
  <c r="J110"/>
  <c r="J63"/>
  <c r="R110"/>
  <c r="T129"/>
  <c r="T128"/>
  <c i="6" r="P129"/>
  <c r="P128"/>
  <c r="P253"/>
  <c i="7" r="P117"/>
  <c i="2" r="T136"/>
  <c r="T202"/>
  <c r="P277"/>
  <c r="T498"/>
  <c i="3" r="R140"/>
  <c r="R208"/>
  <c r="P277"/>
  <c i="4" r="R129"/>
  <c r="R128"/>
  <c i="6" r="T90"/>
  <c r="BK110"/>
  <c r="J110"/>
  <c r="J63"/>
  <c r="R110"/>
  <c i="7" r="R117"/>
  <c r="T166"/>
  <c r="BK174"/>
  <c r="J174"/>
  <c r="J68"/>
  <c r="T215"/>
  <c i="6" r="R129"/>
  <c r="R128"/>
  <c r="R253"/>
  <c i="7" r="T96"/>
  <c r="T90"/>
  <c r="P166"/>
  <c r="R174"/>
  <c r="P215"/>
  <c i="2" r="R136"/>
  <c r="T178"/>
  <c r="T192"/>
  <c r="T309"/>
  <c r="P498"/>
  <c i="3" r="T208"/>
  <c r="R277"/>
  <c i="4" r="T129"/>
  <c r="T128"/>
  <c i="5" r="P88"/>
  <c r="P87"/>
  <c r="P86"/>
  <c i="1" r="AU58"/>
  <c i="5" r="BK129"/>
  <c r="J129"/>
  <c r="J66"/>
  <c r="R129"/>
  <c r="R128"/>
  <c i="6" r="R90"/>
  <c r="R89"/>
  <c r="R88"/>
  <c r="T99"/>
  <c r="T110"/>
  <c i="7" r="BK96"/>
  <c r="J96"/>
  <c r="J62"/>
  <c r="P147"/>
  <c r="P174"/>
  <c r="R215"/>
  <c i="2" r="P136"/>
  <c r="R202"/>
  <c r="T354"/>
  <c i="3" r="P95"/>
  <c r="P94"/>
  <c r="BK159"/>
  <c r="J159"/>
  <c r="J66"/>
  <c r="BK236"/>
  <c r="J236"/>
  <c r="J69"/>
  <c r="P259"/>
  <c r="R328"/>
  <c i="4" r="BK88"/>
  <c r="R97"/>
  <c i="7" r="BK117"/>
  <c r="J117"/>
  <c r="J63"/>
  <c r="R166"/>
  <c r="R165"/>
  <c r="T174"/>
  <c r="BK215"/>
  <c r="J215"/>
  <c r="J69"/>
  <c r="BK161"/>
  <c r="J161"/>
  <c r="J65"/>
  <c r="BK91"/>
  <c r="J91"/>
  <c r="J61"/>
  <c i="2" r="BK163"/>
  <c r="J163"/>
  <c r="J65"/>
  <c i="3" r="BK154"/>
  <c r="J154"/>
  <c r="J64"/>
  <c i="4" r="BK124"/>
  <c r="J124"/>
  <c r="J64"/>
  <c i="6" r="BK124"/>
  <c r="J124"/>
  <c r="J64"/>
  <c i="3" r="BK127"/>
  <c r="J127"/>
  <c r="J62"/>
  <c i="2" r="BK99"/>
  <c r="J99"/>
  <c r="J61"/>
  <c i="5" r="BK124"/>
  <c r="J124"/>
  <c r="J64"/>
  <c i="8" r="BK91"/>
  <c r="J91"/>
  <c r="J63"/>
  <c r="BK85"/>
  <c r="BK84"/>
  <c r="E48"/>
  <c r="J54"/>
  <c r="J80"/>
  <c r="BF86"/>
  <c r="F54"/>
  <c r="J77"/>
  <c r="F55"/>
  <c r="BF92"/>
  <c r="BF104"/>
  <c i="7" r="J52"/>
  <c r="J86"/>
  <c r="BF178"/>
  <c r="BF194"/>
  <c r="BF200"/>
  <c r="F55"/>
  <c r="BF137"/>
  <c r="BF181"/>
  <c r="BF185"/>
  <c r="BF216"/>
  <c i="6" r="J129"/>
  <c r="J66"/>
  <c i="7" r="BF249"/>
  <c r="BF140"/>
  <c r="BF148"/>
  <c r="BF167"/>
  <c r="BF252"/>
  <c r="BF255"/>
  <c r="BF245"/>
  <c i="6" r="BK89"/>
  <c r="J89"/>
  <c r="J60"/>
  <c i="7" r="BF103"/>
  <c r="BF237"/>
  <c r="BF258"/>
  <c r="E79"/>
  <c r="BF113"/>
  <c r="BF134"/>
  <c r="BF223"/>
  <c r="J85"/>
  <c r="BF126"/>
  <c r="BF233"/>
  <c r="BF158"/>
  <c r="BF188"/>
  <c r="BF191"/>
  <c r="BF206"/>
  <c r="BF212"/>
  <c r="BF241"/>
  <c r="F54"/>
  <c r="BF118"/>
  <c r="BF122"/>
  <c r="BF154"/>
  <c r="BF162"/>
  <c r="BF197"/>
  <c r="BF92"/>
  <c r="BF97"/>
  <c r="BF151"/>
  <c r="BF209"/>
  <c r="BF175"/>
  <c r="BF130"/>
  <c r="BF171"/>
  <c i="6" r="F84"/>
  <c r="BF95"/>
  <c r="BF125"/>
  <c r="BF208"/>
  <c r="BF151"/>
  <c r="BF213"/>
  <c r="E78"/>
  <c r="BF142"/>
  <c r="BF163"/>
  <c r="BF177"/>
  <c r="BF211"/>
  <c r="BF222"/>
  <c r="F55"/>
  <c r="BF111"/>
  <c r="BF121"/>
  <c r="BF182"/>
  <c r="J52"/>
  <c r="J84"/>
  <c r="BF114"/>
  <c r="BF139"/>
  <c r="BF190"/>
  <c r="BF195"/>
  <c r="BF205"/>
  <c r="BF148"/>
  <c r="BF184"/>
  <c r="BF145"/>
  <c r="BF166"/>
  <c r="BF106"/>
  <c r="BF157"/>
  <c r="BF160"/>
  <c r="BF168"/>
  <c r="BF193"/>
  <c r="BF228"/>
  <c r="BF100"/>
  <c i="5" r="J88"/>
  <c r="J61"/>
  <c i="6" r="BF130"/>
  <c r="BF133"/>
  <c r="BF136"/>
  <c r="BF180"/>
  <c r="J55"/>
  <c r="BF175"/>
  <c r="BF187"/>
  <c r="BF225"/>
  <c r="BF243"/>
  <c r="BF246"/>
  <c r="BF91"/>
  <c r="BF170"/>
  <c r="BF198"/>
  <c r="BF236"/>
  <c r="BF238"/>
  <c r="BF248"/>
  <c r="BF251"/>
  <c r="BF219"/>
  <c r="BF231"/>
  <c r="BF241"/>
  <c r="BF254"/>
  <c r="BF260"/>
  <c r="BF117"/>
  <c r="BF154"/>
  <c r="BF173"/>
  <c r="BF202"/>
  <c r="BF216"/>
  <c r="BF233"/>
  <c i="5" r="BF139"/>
  <c r="BF204"/>
  <c r="BF114"/>
  <c r="BF188"/>
  <c r="BF196"/>
  <c r="J52"/>
  <c r="BF89"/>
  <c r="BF161"/>
  <c r="BF193"/>
  <c r="BF239"/>
  <c r="E76"/>
  <c r="BF117"/>
  <c r="BF165"/>
  <c r="BF207"/>
  <c r="BF212"/>
  <c r="BF223"/>
  <c r="BF241"/>
  <c r="J55"/>
  <c r="BF102"/>
  <c r="BF179"/>
  <c r="BF228"/>
  <c i="4" r="J129"/>
  <c r="J66"/>
  <c i="5" r="F82"/>
  <c r="BF93"/>
  <c r="BF121"/>
  <c r="BF133"/>
  <c r="BF181"/>
  <c i="4" r="J88"/>
  <c r="J61"/>
  <c i="5" r="BF106"/>
  <c r="BF191"/>
  <c r="BF233"/>
  <c r="BF244"/>
  <c r="BF125"/>
  <c r="BF149"/>
  <c r="BF152"/>
  <c r="BF158"/>
  <c r="BF168"/>
  <c r="BF199"/>
  <c r="BF209"/>
  <c r="J82"/>
  <c r="BF111"/>
  <c r="BF186"/>
  <c r="BF216"/>
  <c r="BF246"/>
  <c r="BF249"/>
  <c r="BF130"/>
  <c r="BF142"/>
  <c r="BF155"/>
  <c r="BF172"/>
  <c r="BF219"/>
  <c r="BF236"/>
  <c r="F55"/>
  <c r="BF146"/>
  <c r="BF226"/>
  <c r="BF135"/>
  <c r="BF214"/>
  <c r="BF221"/>
  <c r="BF98"/>
  <c r="BF183"/>
  <c r="BF202"/>
  <c r="BF231"/>
  <c r="BF175"/>
  <c i="4" r="BF121"/>
  <c r="BF133"/>
  <c r="BF161"/>
  <c r="BF172"/>
  <c r="BF196"/>
  <c i="3" r="BK94"/>
  <c r="BK158"/>
  <c r="J158"/>
  <c r="J65"/>
  <c i="4" r="J80"/>
  <c r="BF212"/>
  <c r="J54"/>
  <c r="F83"/>
  <c r="BF146"/>
  <c r="BF149"/>
  <c r="BF186"/>
  <c r="BF199"/>
  <c r="BF214"/>
  <c r="BF221"/>
  <c r="BF139"/>
  <c r="BF191"/>
  <c r="BF226"/>
  <c r="BF117"/>
  <c r="BF216"/>
  <c r="E48"/>
  <c r="BF179"/>
  <c r="BF207"/>
  <c r="BF223"/>
  <c r="BF106"/>
  <c r="BF142"/>
  <c r="BF165"/>
  <c r="BF175"/>
  <c r="BF202"/>
  <c r="BF209"/>
  <c r="F54"/>
  <c r="BF183"/>
  <c r="BF204"/>
  <c r="BF231"/>
  <c r="BF233"/>
  <c r="BF89"/>
  <c r="BF102"/>
  <c r="BF114"/>
  <c r="BF244"/>
  <c r="J55"/>
  <c r="BF93"/>
  <c r="BF130"/>
  <c r="BF155"/>
  <c r="BF168"/>
  <c r="BF181"/>
  <c r="BF188"/>
  <c r="BF193"/>
  <c r="BF219"/>
  <c r="BF228"/>
  <c r="BF236"/>
  <c r="BF246"/>
  <c r="BF249"/>
  <c r="BF239"/>
  <c r="BF98"/>
  <c r="BF111"/>
  <c r="BF125"/>
  <c r="BF135"/>
  <c r="BF152"/>
  <c r="BF158"/>
  <c r="BF241"/>
  <c i="2" r="J104"/>
  <c r="J62"/>
  <c i="3" r="J90"/>
  <c r="BF134"/>
  <c r="BF226"/>
  <c r="BF256"/>
  <c r="BF296"/>
  <c r="BF305"/>
  <c r="BF313"/>
  <c r="BF316"/>
  <c r="J52"/>
  <c r="F55"/>
  <c r="BF114"/>
  <c r="BF290"/>
  <c r="BF329"/>
  <c r="BF339"/>
  <c r="BF151"/>
  <c r="BF128"/>
  <c r="BF144"/>
  <c r="BF375"/>
  <c r="BF160"/>
  <c r="BF169"/>
  <c r="BF336"/>
  <c r="BF241"/>
  <c r="BF322"/>
  <c r="BF325"/>
  <c r="BF345"/>
  <c r="BF220"/>
  <c r="BF247"/>
  <c r="BF349"/>
  <c r="BF362"/>
  <c r="BF381"/>
  <c r="BF394"/>
  <c r="F54"/>
  <c r="BF260"/>
  <c r="BF342"/>
  <c r="BF199"/>
  <c r="BF271"/>
  <c r="BF308"/>
  <c r="BF379"/>
  <c r="BF141"/>
  <c r="BF174"/>
  <c r="BF213"/>
  <c r="BF96"/>
  <c r="BF155"/>
  <c r="BF108"/>
  <c r="BF147"/>
  <c r="BF172"/>
  <c r="BF181"/>
  <c r="BF193"/>
  <c r="BF262"/>
  <c r="BF284"/>
  <c r="BF196"/>
  <c r="BF209"/>
  <c r="BF217"/>
  <c r="BF267"/>
  <c r="J54"/>
  <c r="BF202"/>
  <c r="BF237"/>
  <c r="BF243"/>
  <c r="BF253"/>
  <c r="BF264"/>
  <c r="BF275"/>
  <c r="BF164"/>
  <c r="BF187"/>
  <c r="BF205"/>
  <c r="BF230"/>
  <c r="BF233"/>
  <c r="BF250"/>
  <c r="BF278"/>
  <c r="BF302"/>
  <c r="E48"/>
  <c r="BF177"/>
  <c r="BF269"/>
  <c r="BF273"/>
  <c i="2" r="E48"/>
  <c r="F55"/>
  <c r="BF218"/>
  <c r="BF227"/>
  <c r="BF230"/>
  <c r="BF242"/>
  <c r="BF268"/>
  <c r="BF283"/>
  <c r="BF288"/>
  <c r="BF333"/>
  <c r="BF417"/>
  <c r="BF462"/>
  <c r="BF472"/>
  <c r="BF486"/>
  <c r="BF525"/>
  <c r="J54"/>
  <c r="F93"/>
  <c r="BF203"/>
  <c r="BF209"/>
  <c r="BF233"/>
  <c r="BF296"/>
  <c r="BF316"/>
  <c r="BF355"/>
  <c r="BF398"/>
  <c r="BF411"/>
  <c r="BF421"/>
  <c r="BF428"/>
  <c r="BF435"/>
  <c r="BF442"/>
  <c r="BF452"/>
  <c r="BF455"/>
  <c r="BF512"/>
  <c r="BF544"/>
  <c i="1" r="BB55"/>
  <c i="2" r="BF143"/>
  <c r="BF175"/>
  <c r="BF212"/>
  <c r="BF278"/>
  <c r="BF286"/>
  <c r="BF327"/>
  <c r="BF336"/>
  <c r="BF408"/>
  <c r="BF492"/>
  <c r="J55"/>
  <c r="BF160"/>
  <c r="BF169"/>
  <c r="BF187"/>
  <c r="BF351"/>
  <c r="BF385"/>
  <c r="BF465"/>
  <c r="BF475"/>
  <c r="BF479"/>
  <c r="BF489"/>
  <c r="BF529"/>
  <c i="1" r="AZ55"/>
  <c r="AV55"/>
  <c i="2" r="BF123"/>
  <c r="BF184"/>
  <c r="BF281"/>
  <c r="BF299"/>
  <c r="BF304"/>
  <c r="BF306"/>
  <c r="BF310"/>
  <c r="BF322"/>
  <c r="BF342"/>
  <c r="BF365"/>
  <c r="BF414"/>
  <c r="J52"/>
  <c r="BF179"/>
  <c r="BF199"/>
  <c r="BF224"/>
  <c r="BF236"/>
  <c r="BF239"/>
  <c r="BF244"/>
  <c r="BF250"/>
  <c r="BF261"/>
  <c r="BF265"/>
  <c r="BF293"/>
  <c r="BF531"/>
  <c r="BF189"/>
  <c r="BF206"/>
  <c r="BF215"/>
  <c r="BF221"/>
  <c r="BF255"/>
  <c r="BF274"/>
  <c r="BF368"/>
  <c r="BF382"/>
  <c r="BF449"/>
  <c r="BF499"/>
  <c r="BF100"/>
  <c r="BF105"/>
  <c r="BF137"/>
  <c r="BF153"/>
  <c r="BF156"/>
  <c r="BF193"/>
  <c i="1" r="BC55"/>
  <c i="2" r="BF117"/>
  <c r="BF150"/>
  <c r="BF164"/>
  <c r="BF259"/>
  <c r="BF271"/>
  <c r="BF290"/>
  <c r="BF302"/>
  <c r="BF348"/>
  <c r="BF371"/>
  <c r="BF388"/>
  <c r="BF495"/>
  <c i="1" r="BD55"/>
  <c i="4" r="F37"/>
  <c i="1" r="BD57"/>
  <c i="4" r="F33"/>
  <c i="1" r="AZ57"/>
  <c i="4" r="F35"/>
  <c i="1" r="BB57"/>
  <c i="5" r="F36"/>
  <c i="1" r="BC58"/>
  <c i="7" r="F35"/>
  <c i="1" r="BB60"/>
  <c i="5" r="F35"/>
  <c i="1" r="BB58"/>
  <c i="5" r="F33"/>
  <c i="1" r="AZ58"/>
  <c i="6" r="F35"/>
  <c i="1" r="BB59"/>
  <c i="5" r="F37"/>
  <c i="1" r="BD58"/>
  <c i="3" r="F33"/>
  <c i="1" r="AZ56"/>
  <c i="3" r="J33"/>
  <c i="1" r="AV56"/>
  <c i="8" r="F36"/>
  <c i="1" r="BC61"/>
  <c i="7" r="J33"/>
  <c i="1" r="AV60"/>
  <c i="8" r="F37"/>
  <c i="1" r="BD61"/>
  <c i="3" r="F36"/>
  <c i="1" r="BC56"/>
  <c i="7" r="F33"/>
  <c i="1" r="AZ60"/>
  <c i="3" r="F35"/>
  <c i="1" r="BB56"/>
  <c i="4" r="F36"/>
  <c i="1" r="BC57"/>
  <c i="8" r="F33"/>
  <c i="1" r="AZ61"/>
  <c i="5" r="J33"/>
  <c i="1" r="AV58"/>
  <c i="4" r="J33"/>
  <c i="1" r="AV57"/>
  <c i="6" r="F36"/>
  <c i="1" r="BC59"/>
  <c i="6" r="F37"/>
  <c i="1" r="BD59"/>
  <c i="8" r="J33"/>
  <c i="1" r="AV61"/>
  <c i="6" r="F33"/>
  <c i="1" r="AZ59"/>
  <c i="7" r="F37"/>
  <c i="1" r="BD60"/>
  <c i="7" r="F36"/>
  <c i="1" r="BC60"/>
  <c i="3" r="F37"/>
  <c i="1" r="BD56"/>
  <c i="6" r="J33"/>
  <c i="1" r="AV59"/>
  <c i="8" r="F35"/>
  <c i="1" r="BB61"/>
  <c i="7" l="1" r="R90"/>
  <c r="R89"/>
  <c r="P90"/>
  <c r="T165"/>
  <c r="T89"/>
  <c i="4" r="T87"/>
  <c r="T86"/>
  <c i="2" r="R167"/>
  <c i="6" r="T89"/>
  <c r="T88"/>
  <c i="3" r="R158"/>
  <c r="R94"/>
  <c r="P158"/>
  <c r="P93"/>
  <c i="1" r="AU56"/>
  <c i="5" r="BK87"/>
  <c r="J87"/>
  <c r="J60"/>
  <c i="7" r="P165"/>
  <c r="P89"/>
  <c i="1" r="AU60"/>
  <c i="2" r="R98"/>
  <c r="R97"/>
  <c i="5" r="R87"/>
  <c r="R86"/>
  <c i="2" r="BK98"/>
  <c r="J98"/>
  <c r="J60"/>
  <c i="5" r="T87"/>
  <c r="T86"/>
  <c i="2" r="T98"/>
  <c i="3" r="T94"/>
  <c i="6" r="P89"/>
  <c r="P88"/>
  <c i="1" r="AU59"/>
  <c i="2" r="P98"/>
  <c i="4" r="BK87"/>
  <c r="J87"/>
  <c r="J60"/>
  <c i="6" r="BK128"/>
  <c r="J128"/>
  <c r="J65"/>
  <c i="4" r="R87"/>
  <c r="R86"/>
  <c i="2" r="T167"/>
  <c i="4" r="P86"/>
  <c i="1" r="AU57"/>
  <c i="3" r="T158"/>
  <c i="2" r="P167"/>
  <c i="5" r="BK128"/>
  <c r="J128"/>
  <c r="J65"/>
  <c i="2" r="BK167"/>
  <c r="J167"/>
  <c r="J66"/>
  <c i="7" r="BK90"/>
  <c r="J90"/>
  <c r="J60"/>
  <c r="BK165"/>
  <c r="J165"/>
  <c r="J66"/>
  <c i="8" r="J84"/>
  <c r="J60"/>
  <c r="J85"/>
  <c r="J61"/>
  <c r="BK90"/>
  <c r="J90"/>
  <c r="J62"/>
  <c i="6" r="BK88"/>
  <c r="J88"/>
  <c r="J59"/>
  <c i="3" r="BK93"/>
  <c r="J93"/>
  <c r="J59"/>
  <c r="J94"/>
  <c r="J60"/>
  <c r="F34"/>
  <c i="1" r="BA56"/>
  <c i="8" r="F34"/>
  <c i="1" r="BA61"/>
  <c i="5" r="J34"/>
  <c i="1" r="AW58"/>
  <c r="AT58"/>
  <c i="6" r="F34"/>
  <c i="1" r="BA59"/>
  <c i="5" r="F34"/>
  <c i="1" r="BA58"/>
  <c i="2" r="F34"/>
  <c i="1" r="BA55"/>
  <c r="BD54"/>
  <c r="W33"/>
  <c i="3" r="J34"/>
  <c i="1" r="AW56"/>
  <c r="AT56"/>
  <c r="BC54"/>
  <c r="W32"/>
  <c i="4" r="J34"/>
  <c i="1" r="AW57"/>
  <c r="AT57"/>
  <c i="7" r="J34"/>
  <c i="1" r="AW60"/>
  <c r="AT60"/>
  <c i="2" r="J34"/>
  <c i="1" r="AW55"/>
  <c r="AT55"/>
  <c i="4" r="F34"/>
  <c i="1" r="BA57"/>
  <c r="AZ54"/>
  <c r="W29"/>
  <c i="6" r="J34"/>
  <c i="1" r="AW59"/>
  <c r="AT59"/>
  <c r="BB54"/>
  <c r="AX54"/>
  <c i="8" r="J34"/>
  <c i="1" r="AW61"/>
  <c r="AT61"/>
  <c i="7" r="F34"/>
  <c i="1" r="BA60"/>
  <c i="3" l="1" r="T93"/>
  <c i="2" r="P97"/>
  <c i="1" r="AU55"/>
  <c i="2" r="T97"/>
  <c i="3" r="R93"/>
  <c i="8" r="BK83"/>
  <c r="J83"/>
  <c r="J59"/>
  <c i="4" r="BK86"/>
  <c r="J86"/>
  <c r="J59"/>
  <c i="7" r="BK89"/>
  <c r="J89"/>
  <c r="J59"/>
  <c i="5" r="BK86"/>
  <c r="J86"/>
  <c r="J59"/>
  <c i="2" r="BK97"/>
  <c r="J97"/>
  <c r="J59"/>
  <c i="1" r="AU54"/>
  <c r="BA54"/>
  <c r="W30"/>
  <c r="W31"/>
  <c i="6" r="J30"/>
  <c i="1" r="AG59"/>
  <c r="AN59"/>
  <c r="AV54"/>
  <c r="AK29"/>
  <c r="AY54"/>
  <c i="3" r="J30"/>
  <c i="1" r="AG56"/>
  <c i="6" l="1" r="J39"/>
  <c i="3" r="J39"/>
  <c i="1" r="AN56"/>
  <c i="4" r="J30"/>
  <c i="1" r="AG57"/>
  <c r="AN57"/>
  <c i="5" r="J30"/>
  <c i="1" r="AG58"/>
  <c r="AN58"/>
  <c i="7" r="J30"/>
  <c i="1" r="AG60"/>
  <c i="8" r="J30"/>
  <c i="1" r="AG61"/>
  <c r="AW54"/>
  <c r="AK30"/>
  <c i="2" r="J30"/>
  <c i="1" r="AG55"/>
  <c r="AN55"/>
  <c i="2" l="1" r="J39"/>
  <c i="8" r="J39"/>
  <c i="4" r="J39"/>
  <c i="5" r="J39"/>
  <c i="7" r="J39"/>
  <c i="1" r="AN60"/>
  <c r="AN61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<sst xmlns="http://schemas.openxmlformats.org/spreadsheetml/2006/main">
  <si>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</si>
  <si>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</si>
  <si>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</si>
  <si>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</si>
  <si>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</si>
  <si>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{7b12482e-0851-4499-b07c-75987c9b5ff2}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</si>
  <si>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</si>
  <si>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</si>
  <si>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</si>
  <si>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</si>
  <si>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</si>
  <si>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</si>
  <si>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</si>
  <si>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</si>
  <si>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</si>
  <si>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</si>
  <si>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</si>
  <si>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BH- Ostrov n/Osl. oprava bytů VB</t>
  </si>
  <si>
    <t>KSO:</t>
  </si>
  <si>
    <t/>
  </si>
  <si>
    <t>CC-CZ:</t>
  </si>
  <si>
    <t>Místo:</t>
  </si>
  <si>
    <t>Ostrov nad Oslavou</t>
  </si>
  <si>
    <t>Datum:</t>
  </si>
  <si>
    <t>27. 7. 2022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</si>
  <si>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</si>
  <si>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</si>
  <si>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</si>
  <si>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</si>
  <si>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</si>
  <si>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</si>
  <si>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</si>
  <si>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</si>
  <si>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</si>
  <si>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</si>
  <si>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</si>
  <si>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</si>
  <si>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</si>
  <si>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</si>
  <si>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</si>
  <si>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</si>
  <si>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</si>
  <si>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</si>
  <si>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</si>
  <si>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</si>
  <si>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</si>
  <si>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</si>
  <si>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</si>
  <si>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</si>
  <si>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</si>
  <si>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</si>
  <si>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</si>
  <si>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</si>
  <si>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</si>
  <si>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</si>
  <si>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</si>
  <si>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</si>
  <si>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</si>
  <si>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</si>
  <si>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</si>
  <si>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</si>
  <si>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</si>
  <si>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</si>
  <si>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</si>
  <si>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</si>
  <si>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</si>
  <si>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</si>
  <si>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</si>
  <si>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</si>
  <si>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</si>
  <si>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</si>
  <si>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</si>
  <si>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</si>
  <si>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</si>
  <si>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</si>
  <si>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</si>
  <si>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01</t>
  </si>
  <si>
    <t>STA</t>
  </si>
  <si>
    <t>1</t>
  </si>
  <si>
    <t>{c8b08738-3ae2-4485-a0a8-1c9b29268153}</t>
  </si>
  <si>
    <t>02</t>
  </si>
  <si>
    <t>byt 02 + 01 TUV boilery</t>
  </si>
  <si>
    <t>{ce16ddf5-16e4-4547-a555-b54366baab26}</t>
  </si>
  <si>
    <t>03</t>
  </si>
  <si>
    <t>byt 01 vnitřní elektroinstalace</t>
  </si>
  <si>
    <t>{5e812f5d-a4a8-410f-881a-dcfe4c60e550}</t>
  </si>
  <si>
    <t>04</t>
  </si>
  <si>
    <t>byt 02 vnitřní elektroinstalace</t>
  </si>
  <si>
    <t>{bb71c60c-63c1-4973-a20f-c48dd6ac20cf}</t>
  </si>
  <si>
    <t>05</t>
  </si>
  <si>
    <t>přívod elektro RB1 a RB 2 + rozváděč RHB + Domácí telefon</t>
  </si>
  <si>
    <t>{54d829cf-da48-47b0-a089-0062f90dfe85}</t>
  </si>
  <si>
    <t>06</t>
  </si>
  <si>
    <t>společné prostory - oprava povrchů</t>
  </si>
  <si>
    <t>{bc55884f-3fbc-413c-ba0f-edc8baf4f365}</t>
  </si>
  <si>
    <t>07</t>
  </si>
  <si>
    <t>VRN</t>
  </si>
  <si>
    <t>{603ba132-e1cd-4410-9f76-b11fe2bd8e07}</t>
  </si>
  <si>
    <t>KRYCÍ LIST SOUPISU PRACÍ</t>
  </si>
  <si>
    <t>Objekt:</t>
  </si>
  <si>
    <t>01 - byt 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</si>
  <si>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</si>
  <si>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</si>
  <si>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</si>
  <si>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</si>
  <si>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</si>
  <si>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</si>
  <si>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</si>
  <si>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</si>
  <si>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</si>
  <si>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</si>
  <si>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</si>
  <si>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</si>
  <si>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</si>
  <si>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</si>
  <si>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</si>
  <si>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</si>
  <si>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</si>
  <si>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</si>
  <si>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</si>
  <si>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</si>
  <si>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</si>
  <si>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</si>
  <si>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</si>
  <si>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</si>
  <si>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</si>
  <si>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</si>
  <si>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</si>
  <si>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</si>
  <si>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</si>
  <si>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</si>
  <si>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</si>
  <si>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</si>
  <si>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</si>
  <si>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</si>
  <si>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</si>
  <si>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</si>
  <si>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</si>
  <si>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</si>
  <si>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</si>
  <si>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</si>
  <si>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</si>
  <si>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342272205</t>
  </si>
  <si>
    <t>Příčka z pórobetonových hladkých tvárnic na tenkovrstvou maltu tl 50 mm</t>
  </si>
  <si>
    <t>m2</t>
  </si>
  <si>
    <t>CS ÚRS 2023 01</t>
  </si>
  <si>
    <t>4</t>
  </si>
  <si>
    <t>2</t>
  </si>
  <si>
    <t>974568785</t>
  </si>
  <si>
    <t>PP</t>
  </si>
  <si>
    <t>Příčky z pórobetonových tvárnic hladkých na tenké maltové lože objemová hmotnost do 500 kg/m3, tloušťka příčky 50 mm</t>
  </si>
  <si>
    <t>Online PSC</t>
  </si>
  <si>
    <t>https://podminky.urs.cz/item/CS_URS_2023_01/342272205</t>
  </si>
  <si>
    <t>VV</t>
  </si>
  <si>
    <t>1,8*0,6"obezdění vany"</t>
  </si>
  <si>
    <t>6</t>
  </si>
  <si>
    <t>Úpravy povrchů, podlahy a osazování výplní</t>
  </si>
  <si>
    <t>611311131</t>
  </si>
  <si>
    <t>Potažení vnitřních rovných stropů vápenným štukem tloušťky do 3 mm</t>
  </si>
  <si>
    <t>1320984659</t>
  </si>
  <si>
    <t>Potažení vnitřních ploch vápenným štukem tloušťky do 3 mm vodorovných konstrukcí stropů rovných</t>
  </si>
  <si>
    <t>https://podminky.urs.cz/item/CS_URS_2023_01/611311131</t>
  </si>
  <si>
    <t>9,47"místnost 309"</t>
  </si>
  <si>
    <t>1,33"místnost 310-obklad"</t>
  </si>
  <si>
    <t>14,51"místnost 311"</t>
  </si>
  <si>
    <t>1,27"místnost 312"</t>
  </si>
  <si>
    <t>21,62"místnost 313"</t>
  </si>
  <si>
    <t>3,34"místnost 314"</t>
  </si>
  <si>
    <t>15,13"místnost 315"</t>
  </si>
  <si>
    <t>8,57"místnost 316"</t>
  </si>
  <si>
    <t>Součet</t>
  </si>
  <si>
    <t>612135101</t>
  </si>
  <si>
    <t>Hrubá výplň rýh ve stěnách maltou jakékoli šířky rýhy</t>
  </si>
  <si>
    <t>-1858853128</t>
  </si>
  <si>
    <t>Hrubá výplň rýh maltou jakékoli šířky rýhy ve stěnách</t>
  </si>
  <si>
    <t>https://podminky.urs.cz/item/CS_URS_2023_01/612135101</t>
  </si>
  <si>
    <t>4*0,07"po kanalizaci 303 a 306"</t>
  </si>
  <si>
    <t>3,5*0,05"po vodě 303 a 306"</t>
  </si>
  <si>
    <t>612311131</t>
  </si>
  <si>
    <t>Potažení vnitřních stěn vápenným štukem tloušťky do 3 mm</t>
  </si>
  <si>
    <t>-1910369071</t>
  </si>
  <si>
    <t>Potažení vnitřních ploch vápenným štukem tloušťky do 3 mm svislých konstrukcí stěn</t>
  </si>
  <si>
    <t>https://podminky.urs.cz/item/CS_URS_2023_01/612311131</t>
  </si>
  <si>
    <t>(1,9+4,15+2,9+1,8+1,0+2,35)*2,7"místnost 309"</t>
  </si>
  <si>
    <t>(1,475*2+0,9*2)*(2,7-1,8)"místnost 310-obklad"</t>
  </si>
  <si>
    <t>(3,425+4,7+2,165+1,2+1,260+3,5)*2,7"místnost 311"</t>
  </si>
  <si>
    <t>-(1,5*(1,26+3,5+2,0))"obklad kuch linky v 311"</t>
  </si>
  <si>
    <t>(1,1*2+1,6*2)*2,7"místnost 312"</t>
  </si>
  <si>
    <t>(3,8*2+5,7*2)*2,7"místnost 313"</t>
  </si>
  <si>
    <t>(1,8*2+1,9*2)*(2,7-1,7)"místnost 314-obklad"</t>
  </si>
  <si>
    <t>(3,7*2+4,1*2)*2,7"místnost 315"</t>
  </si>
  <si>
    <t>(2,1*2+4,1*2)*2,7"místnost 316"</t>
  </si>
  <si>
    <t>9</t>
  </si>
  <si>
    <t>Ostatní konstrukce a práce, bourání</t>
  </si>
  <si>
    <t>5</t>
  </si>
  <si>
    <t>974031132</t>
  </si>
  <si>
    <t>Vysekání rýh ve zdivu cihelném hl do 50 mm š do 70 mm</t>
  </si>
  <si>
    <t>m</t>
  </si>
  <si>
    <t>2101260659</t>
  </si>
  <si>
    <t>Vysekání rýh ve zdivu cihelném na maltu vápennou nebo vápenocementovou do hl. 50 mm a šířky do 70 mm</t>
  </si>
  <si>
    <t>https://podminky.urs.cz/item/CS_URS_2023_01/974031132</t>
  </si>
  <si>
    <t>1,5"místnost 303 voda"</t>
  </si>
  <si>
    <t>2,5"místnost 306 voda"</t>
  </si>
  <si>
    <t>974031142</t>
  </si>
  <si>
    <t>Vysekání rýh ve zdivu cihelném hl do 70 mm š do 70 mm</t>
  </si>
  <si>
    <t>-1003046855</t>
  </si>
  <si>
    <t>Vysekání rýh ve zdivu cihelném na maltu vápennou nebo vápenocementovou do hl. 70 mm a šířky do 70 mm</t>
  </si>
  <si>
    <t>https://podminky.urs.cz/item/CS_URS_2023_01/974031142</t>
  </si>
  <si>
    <t>1,5"místnost 303 kanalizace"</t>
  </si>
  <si>
    <t>2"místnost 306 kanalizace"</t>
  </si>
  <si>
    <t>997</t>
  </si>
  <si>
    <t>Přesun sutě</t>
  </si>
  <si>
    <t>7</t>
  </si>
  <si>
    <t>997013213</t>
  </si>
  <si>
    <t>Vnitrostaveništní doprava suti a vybouraných hmot pro budovy v přes 9 do 12 m ručně</t>
  </si>
  <si>
    <t>t</t>
  </si>
  <si>
    <t>941032723</t>
  </si>
  <si>
    <t>Vnitrostaveništní doprava suti a vybouraných hmot vodorovně do 50 m svisle ručně pro budovy a haly výšky přes 9 do 12 m</t>
  </si>
  <si>
    <t>https://podminky.urs.cz/item/CS_URS_2023_01/997013213</t>
  </si>
  <si>
    <t>8</t>
  </si>
  <si>
    <t>997013501</t>
  </si>
  <si>
    <t>Odvoz suti a vybouraných hmot na skládku nebo meziskládku do 1 km se složením</t>
  </si>
  <si>
    <t>-374761705</t>
  </si>
  <si>
    <t>Odvoz suti a vybouraných hmot na skládku nebo meziskládku se složením, na vzdálenost do 1 km</t>
  </si>
  <si>
    <t>https://podminky.urs.cz/item/CS_URS_2023_01/997013501</t>
  </si>
  <si>
    <t>997013509</t>
  </si>
  <si>
    <t>Příplatek k odvozu suti a vybouraných hmot na skládku ZKD 1 km přes 1 km</t>
  </si>
  <si>
    <t>865232328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</si>
  <si>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</si>
  <si>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</si>
  <si>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1,733*15 'Přepočtené koeficientem množství</t>
  </si>
  <si>
    <t>10</t>
  </si>
  <si>
    <t>997013631</t>
  </si>
  <si>
    <t>Poplatek za uložení na skládce (skládkovné) stavebního odpadu směsného kód odpadu 17 09 04</t>
  </si>
  <si>
    <t>-1161893635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</si>
  <si>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</si>
  <si>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</si>
  <si>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998</t>
  </si>
  <si>
    <t>Přesun hmot</t>
  </si>
  <si>
    <t>11</t>
  </si>
  <si>
    <t>998018002</t>
  </si>
  <si>
    <t>Přesun hmot ruční pro budovy v přes 6 do 12 m</t>
  </si>
  <si>
    <t>2146059847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</si>
  <si>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</si>
  <si>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https://podminky.urs.cz/item/CS_URS_2023_01/998018002</t>
  </si>
  <si>
    <t>PSV</t>
  </si>
  <si>
    <t>Práce a dodávky PSV</t>
  </si>
  <si>
    <t>711</t>
  </si>
  <si>
    <t>Izolace proti vodě, vlhkosti a plynům</t>
  </si>
  <si>
    <t>12</t>
  </si>
  <si>
    <t>711111052</t>
  </si>
  <si>
    <t>Provedení izolace proti zemní vlhkosti vodorovné za studena 2x nátěr tekutou lepenkou</t>
  </si>
  <si>
    <t>16</t>
  </si>
  <si>
    <t>2053129041</t>
  </si>
  <si>
    <t>Provedení izolace proti zemní vlhkosti natěradly a tmely za studena na ploše vodorovné V dvojnásobným nátěrem tekutou lepenkou</t>
  </si>
  <si>
    <t>https://podminky.urs.cz/item/CS_URS_2023_01/711111052</t>
  </si>
  <si>
    <t>3,16"místnost 306"</t>
  </si>
  <si>
    <t>1,33"místnost 302"</t>
  </si>
  <si>
    <t>13</t>
  </si>
  <si>
    <t>M</t>
  </si>
  <si>
    <t>24551040</t>
  </si>
  <si>
    <t>stěrka hydroizolační dvousložková cemento-polymerová pod dlažbu</t>
  </si>
  <si>
    <t>kg</t>
  </si>
  <si>
    <t>32</t>
  </si>
  <si>
    <t>1205630298</t>
  </si>
  <si>
    <t>4,49*3 "Přepočtené koeficientem množství</t>
  </si>
  <si>
    <t>721</t>
  </si>
  <si>
    <t>Zdravotechnika - vnitřní kanalizace</t>
  </si>
  <si>
    <t>14</t>
  </si>
  <si>
    <t>721173723</t>
  </si>
  <si>
    <t>Potrubí kanalizační z PE připojovací DN 50</t>
  </si>
  <si>
    <t>-1722636446</t>
  </si>
  <si>
    <t>Potrubí z trub polyetylenových svařované připojovací DN 50</t>
  </si>
  <si>
    <t>https://podminky.urs.cz/item/CS_URS_2023_01/721173723</t>
  </si>
  <si>
    <t>1,5"místnost 303 pro myčku nádobí"</t>
  </si>
  <si>
    <t>2,5"místnost 306 pro pračku"</t>
  </si>
  <si>
    <t>721229111</t>
  </si>
  <si>
    <t>Montáž zápachové uzávěrky pro pračku a myčku do DN 50 ostatní typ</t>
  </si>
  <si>
    <t>kus</t>
  </si>
  <si>
    <t>-193705143</t>
  </si>
  <si>
    <t>Zápachové uzávěrky montáž zápachových uzávěrek ostatních typů do DN 50</t>
  </si>
  <si>
    <t>https://podminky.urs.cz/item/CS_URS_2023_01/721229111</t>
  </si>
  <si>
    <t>55161837</t>
  </si>
  <si>
    <t>uzávěrka zápachová pro pračku a myčku nástěnná PP-bílá DN 40</t>
  </si>
  <si>
    <t>-1342767674</t>
  </si>
  <si>
    <t>17</t>
  </si>
  <si>
    <t>998721102</t>
  </si>
  <si>
    <t>Přesun hmot tonážní pro vnitřní kanalizace v objektech v přes 6 do 12 m</t>
  </si>
  <si>
    <t>26074890</t>
  </si>
  <si>
    <t>Přesun hmot pro vnitřní kanalizace stanovený z hmotnosti přesunovaného materiálu vodorovná dopravní vzdálenost do 50 m v objektech výšky přes 6 do 12 m</t>
  </si>
  <si>
    <t>https://podminky.urs.cz/item/CS_URS_2023_01/998721102</t>
  </si>
  <si>
    <t>722</t>
  </si>
  <si>
    <t>Zdravotechnika - vnitřní vodovod</t>
  </si>
  <si>
    <t>18</t>
  </si>
  <si>
    <t>722174001</t>
  </si>
  <si>
    <t>Potrubí vodovodní plastové PPR svar polyfúze PN 16 D 16x2,2 mm</t>
  </si>
  <si>
    <t>-130963509</t>
  </si>
  <si>
    <t>Potrubí z plastových trubek z polypropylenu PPR svařovaných polyfúzně PN 16 (SDR 7,4) D 16 x 2,2</t>
  </si>
  <si>
    <t>https://podminky.urs.cz/item/CS_URS_2023_01/722174001</t>
  </si>
  <si>
    <t>2"místnost 306 pro pračku"</t>
  </si>
  <si>
    <t>19</t>
  </si>
  <si>
    <t>998722102</t>
  </si>
  <si>
    <t>Přesun hmot tonážní pro vnitřní vodovod v objektech v přes 6 do 12 m</t>
  </si>
  <si>
    <t>-524116856</t>
  </si>
  <si>
    <t>Přesun hmot pro vnitřní vodovod stanovený z hmotnosti přesunovaného materiálu vodorovná dopravní vzdálenost do 50 m v objektech výšky přes 6 do 12 m</t>
  </si>
  <si>
    <t>https://podminky.urs.cz/item/CS_URS_2023_01/998722102</t>
  </si>
  <si>
    <t>725</t>
  </si>
  <si>
    <t>Zdravotechnika - zařizovací předměty</t>
  </si>
  <si>
    <t>20</t>
  </si>
  <si>
    <t>725110811</t>
  </si>
  <si>
    <t>Demontáž klozetů splachovací s nádrží</t>
  </si>
  <si>
    <t>soubor</t>
  </si>
  <si>
    <t>331423247</t>
  </si>
  <si>
    <t>Demontáž klozetů splachovacích s nádrží nebo tlakovým splachovačem</t>
  </si>
  <si>
    <t>https://podminky.urs.cz/item/CS_URS_2023_01/725110811</t>
  </si>
  <si>
    <t>725112171</t>
  </si>
  <si>
    <t>Kombi klozet s hlubokým splachováním odpad vodorovný</t>
  </si>
  <si>
    <t>-1038070186</t>
  </si>
  <si>
    <t>Zařízení záchodů kombi klozety s hlubokým splachováním odpad vodorovný</t>
  </si>
  <si>
    <t>https://podminky.urs.cz/item/CS_URS_2023_01/725112171</t>
  </si>
  <si>
    <t>22</t>
  </si>
  <si>
    <t>725210821</t>
  </si>
  <si>
    <t>Demontáž umyvadel bez výtokových armatur</t>
  </si>
  <si>
    <t>-1490479167</t>
  </si>
  <si>
    <t>Demontáž umyvadel bez výtokových armatur umyvadel</t>
  </si>
  <si>
    <t>https://podminky.urs.cz/item/CS_URS_2023_01/725210821</t>
  </si>
  <si>
    <t>23</t>
  </si>
  <si>
    <t>725211602</t>
  </si>
  <si>
    <t>Umyvadlo keramické bílé šířky 550 mm bez krytu na sifon připevněné na stěnu šrouby</t>
  </si>
  <si>
    <t>2019661265</t>
  </si>
  <si>
    <t>Umyvadla keramická bílá bez výtokových armatur připevněná na stěnu šrouby bez sloupu nebo krytu na sifon, šířka umyvadla 550 mm</t>
  </si>
  <si>
    <t>https://podminky.urs.cz/item/CS_URS_2023_01/725211602</t>
  </si>
  <si>
    <t>24</t>
  </si>
  <si>
    <t>725220842</t>
  </si>
  <si>
    <t>Demontáž van ocelových volně stojících</t>
  </si>
  <si>
    <t>-1031766871</t>
  </si>
  <si>
    <t>https://podminky.urs.cz/item/CS_URS_2023_01/725220842</t>
  </si>
  <si>
    <t>25</t>
  </si>
  <si>
    <t>725222116</t>
  </si>
  <si>
    <t>Vana bez armatur výtokových akrylátová se zápachovou uzávěrkou 1700x700 mm</t>
  </si>
  <si>
    <t>-283555835</t>
  </si>
  <si>
    <t>Vany bez výtokových armatur akrylátové se zápachovou uzávěrkou klasické 1700x700 mm</t>
  </si>
  <si>
    <t>https://podminky.urs.cz/item/CS_URS_2023_01/725222116</t>
  </si>
  <si>
    <t>26</t>
  </si>
  <si>
    <t>725310823</t>
  </si>
  <si>
    <t>Demontáž dřez jednoduchý vestavěný v kuchyňských sestavách bez výtokových armatur</t>
  </si>
  <si>
    <t>-1813543376</t>
  </si>
  <si>
    <t>Demontáž dřezů jednodílných bez výtokových armatur vestavěných v kuchyňských sestavách</t>
  </si>
  <si>
    <t>https://podminky.urs.cz/item/CS_URS_2023_01/725310823</t>
  </si>
  <si>
    <t>27</t>
  </si>
  <si>
    <t>725311131</t>
  </si>
  <si>
    <t>Dřez dvojitý nerezový se zápachovou uzávěrkou nástavný 900x600 mm</t>
  </si>
  <si>
    <t>506704452</t>
  </si>
  <si>
    <t>Dřezy bez výtokových armatur dvojité se zápachovou uzávěrkou nerezové nástavné 900x600 mm</t>
  </si>
  <si>
    <t>https://podminky.urs.cz/item/CS_URS_2023_01/725311131</t>
  </si>
  <si>
    <t>28</t>
  </si>
  <si>
    <t>725813112</t>
  </si>
  <si>
    <t>Ventil rohový pračkový G 3/4"</t>
  </si>
  <si>
    <t>790642003</t>
  </si>
  <si>
    <t>Ventily rohové bez připojovací trubičky nebo flexi hadičky pračkové G 3/4"</t>
  </si>
  <si>
    <t>https://podminky.urs.cz/item/CS_URS_2023_01/725813112</t>
  </si>
  <si>
    <t>29</t>
  </si>
  <si>
    <t>725821325</t>
  </si>
  <si>
    <t>Baterie dřezová stojánková páková s otáčivým kulatým ústím a délkou ramínka 220 mm</t>
  </si>
  <si>
    <t>-1844062278</t>
  </si>
  <si>
    <t>Baterie dřezové stojánkové pákové s otáčivým ústím a délkou ramínka 220 mm</t>
  </si>
  <si>
    <t>https://podminky.urs.cz/item/CS_URS_2023_01/725821325</t>
  </si>
  <si>
    <t>30</t>
  </si>
  <si>
    <t>725822613</t>
  </si>
  <si>
    <t>Baterie umyvadlová stojánková páková s výpustí</t>
  </si>
  <si>
    <t>-312745200</t>
  </si>
  <si>
    <t>Baterie umyvadlové stojánkové pákové s výpustí</t>
  </si>
  <si>
    <t>https://podminky.urs.cz/item/CS_URS_2023_01/725822613</t>
  </si>
  <si>
    <t>31</t>
  </si>
  <si>
    <t>725831332</t>
  </si>
  <si>
    <t>Baterie vanová stojánková páková s automatickým přepínačem</t>
  </si>
  <si>
    <t>-554463731</t>
  </si>
  <si>
    <t>Baterie vanové stojánkové pákové s automatickým přepínačem</t>
  </si>
  <si>
    <t>https://podminky.urs.cz/item/CS_URS_2023_01/725831332</t>
  </si>
  <si>
    <t>725839102</t>
  </si>
  <si>
    <t>Montáž baterie vanové nástěnné G 3/4" ostatní typ</t>
  </si>
  <si>
    <t>-1446259471</t>
  </si>
  <si>
    <t>Baterie vanové montáž ostatních typů nástěnných nebo stojánkových G 3/4"</t>
  </si>
  <si>
    <t>https://podminky.urs.cz/item/CS_URS_2023_01/725839102</t>
  </si>
  <si>
    <t>33</t>
  </si>
  <si>
    <t>55145403</t>
  </si>
  <si>
    <t>baterie sprchová s ruční sprchou 1/2"x150mm</t>
  </si>
  <si>
    <t>304516674</t>
  </si>
  <si>
    <t>34</t>
  </si>
  <si>
    <t>725861312</t>
  </si>
  <si>
    <t>Zápachová uzávěrka pro umyvadlo DN 40 podomítková</t>
  </si>
  <si>
    <t>1172468035</t>
  </si>
  <si>
    <t>Zápachové uzávěrky zařizovacích předmětů pro umyvadla podomítkové DN 40/50</t>
  </si>
  <si>
    <t>https://podminky.urs.cz/item/CS_URS_2023_01/725861312</t>
  </si>
  <si>
    <t>1"pro myčku místnost 303"</t>
  </si>
  <si>
    <t>1"pro pračku místnost 306"</t>
  </si>
  <si>
    <t>35</t>
  </si>
  <si>
    <t>725980123</t>
  </si>
  <si>
    <t>Dvířka 30/30</t>
  </si>
  <si>
    <t>-2092043961</t>
  </si>
  <si>
    <t>https://podminky.urs.cz/item/CS_URS_2023_01/725980123</t>
  </si>
  <si>
    <t>1"místnost 303 vana"</t>
  </si>
  <si>
    <t>751</t>
  </si>
  <si>
    <t>Vzduchotechnika</t>
  </si>
  <si>
    <t>36</t>
  </si>
  <si>
    <t>751122071</t>
  </si>
  <si>
    <t>Montáž ventilátoru radiálního nízkotlakého podhledového protipožárního D do 100 mm</t>
  </si>
  <si>
    <t>-1451434024</t>
  </si>
  <si>
    <t>Montáž ventilátoru radiálního nízkotlakého podhledového protipožárního, průměru do 100 mm</t>
  </si>
  <si>
    <t>https://podminky.urs.cz/item/CS_URS_2023_01/751122071</t>
  </si>
  <si>
    <t>1"WC 310 do připraveného potrubí"</t>
  </si>
  <si>
    <t>37</t>
  </si>
  <si>
    <t>42914714</t>
  </si>
  <si>
    <t>ventilátor radiální nástěnný/podhledový materiál ABS bílý požární F90 horní vývod D 100mm</t>
  </si>
  <si>
    <t>-1590536144</t>
  </si>
  <si>
    <t>38</t>
  </si>
  <si>
    <t>751525051</t>
  </si>
  <si>
    <t>Montáž potrubí plastového kruhového s přírubou D do 100 mm</t>
  </si>
  <si>
    <t>1478239359</t>
  </si>
  <si>
    <t>Montáž potrubí plastového kruhového s přírubou, průměru do 100 mm</t>
  </si>
  <si>
    <t>https://podminky.urs.cz/item/CS_URS_2023_01/751525051</t>
  </si>
  <si>
    <t>1,2+0,9+0,6"K DIGESTOŘI PŘES 312"</t>
  </si>
  <si>
    <t>39</t>
  </si>
  <si>
    <t>42981649</t>
  </si>
  <si>
    <t>trouba pevná PVC D 100mm do 45°C</t>
  </si>
  <si>
    <t>143678608</t>
  </si>
  <si>
    <t>2,7*1,2 'Přepočtené koeficientem množství</t>
  </si>
  <si>
    <t>40</t>
  </si>
  <si>
    <t>751537011</t>
  </si>
  <si>
    <t>Montáž potrubí ohebného kruhového neizolovaného z Al laminátové hadice D do 100 mm</t>
  </si>
  <si>
    <t>-1609186383</t>
  </si>
  <si>
    <t>Montáž potrubí ohebného kruhového neizolovaného z Al laminátové hadice, průměru do 100 mm</t>
  </si>
  <si>
    <t>https://podminky.urs.cz/item/CS_URS_2023_01/751537011</t>
  </si>
  <si>
    <t>41</t>
  </si>
  <si>
    <t>42981621</t>
  </si>
  <si>
    <t>hadice neizolovaná z Al-polyesteru vyztužená drátem D 82mm, l=10m</t>
  </si>
  <si>
    <t>1368891712</t>
  </si>
  <si>
    <t>0,6*1,2 'Přepočtené koeficientem množství</t>
  </si>
  <si>
    <t>42</t>
  </si>
  <si>
    <t>998751101</t>
  </si>
  <si>
    <t>Přesun hmot tonážní pro vzduchotechniku v objektech výšky do 12 m</t>
  </si>
  <si>
    <t>-2059988635</t>
  </si>
  <si>
    <t>Přesun hmot pro vzduchotechniku stanovený z hmotnosti přesunovaného materiálu vodorovná dopravní vzdálenost do 100 m v objektech výšky do 12 m</t>
  </si>
  <si>
    <t>https://podminky.urs.cz/item/CS_URS_2023_01/998751101</t>
  </si>
  <si>
    <t>766</t>
  </si>
  <si>
    <t>Konstrukce truhlářské</t>
  </si>
  <si>
    <t>43</t>
  </si>
  <si>
    <t>766660021</t>
  </si>
  <si>
    <t>Montáž dveřních křídel otvíravých jednokřídlových š do 0,8 m požárních do ocelové zárubně</t>
  </si>
  <si>
    <t>339174342</t>
  </si>
  <si>
    <t>Montáž dveřních křídel dřevěných nebo plastových otevíravých do ocelové zárubně protipožárních jednokřídlových, šířky do 800 mm</t>
  </si>
  <si>
    <t>https://podminky.urs.cz/item/CS_URS_2023_01/766660021</t>
  </si>
  <si>
    <t>44</t>
  </si>
  <si>
    <t>61173214</t>
  </si>
  <si>
    <t>dveře jednokřídlé dřevotřískové s 2 x hliníkovým plechem a ocelovými pruty 800-900x1970mm bezpečnostní do bytu třídy RC3 protipožární EI30</t>
  </si>
  <si>
    <t>1849357354</t>
  </si>
  <si>
    <t>45</t>
  </si>
  <si>
    <t>766660101</t>
  </si>
  <si>
    <t>Montáž dveřních křídel otvíravých jednokřídlových š do 0,8 m do dřevěné rámové zárubně</t>
  </si>
  <si>
    <t>2007871344</t>
  </si>
  <si>
    <t>Montáž dveřních křídel dřevěných nebo plastových otevíravých do dřevěné rámové zárubně povrchově upravených jednokřídlových, šířky do 800 mm</t>
  </si>
  <si>
    <t>https://podminky.urs.cz/item/CS_URS_2023_01/766660101</t>
  </si>
  <si>
    <t>46</t>
  </si>
  <si>
    <t>61162080</t>
  </si>
  <si>
    <t>dveře jednokřídlé voštinové povrch laminátový částečně prosklené 800x1970-2100mm</t>
  </si>
  <si>
    <t>-1907180939</t>
  </si>
  <si>
    <t>47</t>
  </si>
  <si>
    <t>61162072</t>
  </si>
  <si>
    <t>dveře jednokřídlé voštinové povrch laminátový plné 600x1970-2100mm</t>
  </si>
  <si>
    <t>-503849475</t>
  </si>
  <si>
    <t>48</t>
  </si>
  <si>
    <t>766691914</t>
  </si>
  <si>
    <t>Vyvěšení nebo zavěšení dřevěných křídel dveří pl do 2 m2</t>
  </si>
  <si>
    <t>1747558958</t>
  </si>
  <si>
    <t>Ostatní práce vyvěšení nebo zavěšení křídel dřevěných dveřních, plochy do 2 m2</t>
  </si>
  <si>
    <t>https://podminky.urs.cz/item/CS_URS_2023_01/766691914</t>
  </si>
  <si>
    <t>49</t>
  </si>
  <si>
    <t>766811112</t>
  </si>
  <si>
    <t>Montáž korpusu kuchyňských skříněk spodních na stěnu š přes 600 do 1200 mm</t>
  </si>
  <si>
    <t>-508980026</t>
  </si>
  <si>
    <t>Montáž kuchyňských linek korpusu spodních skříněk šroubovaných na stěnu, šířky jednoho dílu přes 600 do 1200 mm</t>
  </si>
  <si>
    <t>https://podminky.urs.cz/item/CS_URS_2023_01/766811112</t>
  </si>
  <si>
    <t>50</t>
  </si>
  <si>
    <t>766811144</t>
  </si>
  <si>
    <t>Příplatek k montáži kuchyňských skříněk za usazení vestavěné digestoře</t>
  </si>
  <si>
    <t>-1186678489</t>
  </si>
  <si>
    <t>Montáž kuchyňských linek korpusu Příplatek k ceně za usazení vestavěných spotřebičů digestoře</t>
  </si>
  <si>
    <t>https://podminky.urs.cz/item/CS_URS_2023_01/766811144</t>
  </si>
  <si>
    <t>51</t>
  </si>
  <si>
    <t>766811152</t>
  </si>
  <si>
    <t>Montáž korpusu kuchyňských skříněk horních na stěnu š přes 600 do 1200 mm</t>
  </si>
  <si>
    <t>-395078866</t>
  </si>
  <si>
    <t>Montáž kuchyňských linek korpusu horních skříněk šroubovaných na stěnu, šířky jednoho dílu přes 600 do 1200 mm</t>
  </si>
  <si>
    <t>https://podminky.urs.cz/item/CS_URS_2023_01/766811152</t>
  </si>
  <si>
    <t>52</t>
  </si>
  <si>
    <t>RKL766M01</t>
  </si>
  <si>
    <t xml:space="preserve">Délka kuch linky 2500mmv modulech 400/600/800/300/400, otvíravé, 1xvýsuv; výška horních skříněk 800mm, v modulech 400/600/800/300/400, otvíravé; dvířka plná kpl odstín jasan, pracovní deska černá vzor kámen; doprava v ceně dodávky; </t>
  </si>
  <si>
    <t>kpl</t>
  </si>
  <si>
    <t>119226794</t>
  </si>
  <si>
    <t xml:space="preserve">Délka kuch linky 2400mmv modulech 400/600/800/300/400, otvíravé, 1xvýsuv; výška horních skříněk 800mm, v modulech 400/600/800/300/400, otvíravé; dvířka plná kpl odstín jasan, pracovní deska černá vzor kámen; včetně digestoře integorvané do horních skříněkdoprava v ceně dodávky; </t>
  </si>
  <si>
    <t>53</t>
  </si>
  <si>
    <t>54112302</t>
  </si>
  <si>
    <t>deska elektrická sklokeramická 4 varné zóny 590x505mm</t>
  </si>
  <si>
    <t>623474313</t>
  </si>
  <si>
    <t>54</t>
  </si>
  <si>
    <t>766812830</t>
  </si>
  <si>
    <t>Demontáž kuchyňských linek dřevěných nebo kovových dl přes 1,5 do 1,8 m</t>
  </si>
  <si>
    <t>-1555228302</t>
  </si>
  <si>
    <t>Demontáž kuchyňských linek dřevěných nebo kovových včetně skříněk uchycených na stěně, délky přes 1500 do 1800 mm</t>
  </si>
  <si>
    <t>https://podminky.urs.cz/item/CS_URS_2023_01/766812830</t>
  </si>
  <si>
    <t>771</t>
  </si>
  <si>
    <t>Podlahy z dlaždic</t>
  </si>
  <si>
    <t>55</t>
  </si>
  <si>
    <t>771111011</t>
  </si>
  <si>
    <t>Vysátí podkladu před pokládkou dlažby</t>
  </si>
  <si>
    <t>-2075684808</t>
  </si>
  <si>
    <t>Příprava podkladu před provedením dlažby vysátí podlah</t>
  </si>
  <si>
    <t>https://podminky.urs.cz/item/CS_URS_2023_01/771111011</t>
  </si>
  <si>
    <t>56</t>
  </si>
  <si>
    <t>771121011</t>
  </si>
  <si>
    <t>Nátěr penetrační na podlahu</t>
  </si>
  <si>
    <t>-917497477</t>
  </si>
  <si>
    <t>Příprava podkladu před provedením dlažby nátěr penetrační na podlahu</t>
  </si>
  <si>
    <t>https://podminky.urs.cz/item/CS_URS_2023_01/771121011</t>
  </si>
  <si>
    <t>57</t>
  </si>
  <si>
    <t>771573810</t>
  </si>
  <si>
    <t>Demontáž podlah z dlaždic keramických lepených</t>
  </si>
  <si>
    <t>497788116</t>
  </si>
  <si>
    <t>https://podminky.urs.cz/item/CS_URS_2023_01/771573810</t>
  </si>
  <si>
    <t>58</t>
  </si>
  <si>
    <t>771574154</t>
  </si>
  <si>
    <t>Montáž podlah keramických velkoformátových hladkých lepených flexibilním lepidlem přes 4 do 6 ks/m2</t>
  </si>
  <si>
    <t>1399165123</t>
  </si>
  <si>
    <t>Montáž podlah z dlaždic keramických lepených flexibilním lepidlem velkoformátových hladkých přes 4 do 6 ks/m2</t>
  </si>
  <si>
    <t>https://podminky.urs.cz/item/CS_URS_2023_01/771574154</t>
  </si>
  <si>
    <t>59</t>
  </si>
  <si>
    <t>59761007</t>
  </si>
  <si>
    <t>dlažba velkoformátová keramická slinutá hladká do interiéru i exteriéru přes 4 do 6ks/m2</t>
  </si>
  <si>
    <t>-590914657</t>
  </si>
  <si>
    <t>4,49*1,15 "Přepočtené koeficientem množství</t>
  </si>
  <si>
    <t>60</t>
  </si>
  <si>
    <t>771591115</t>
  </si>
  <si>
    <t>Podlahy spárování silikonem</t>
  </si>
  <si>
    <t>-432261024</t>
  </si>
  <si>
    <t>Podlahy - dokončovací práce spárování silikonem</t>
  </si>
  <si>
    <t>https://podminky.urs.cz/item/CS_URS_2023_01/771591115</t>
  </si>
  <si>
    <t>2*2+0,9*2"místnost 302"</t>
  </si>
  <si>
    <t>1,8*2+1,9*2"místnost 306"</t>
  </si>
  <si>
    <t>61</t>
  </si>
  <si>
    <t>771592011</t>
  </si>
  <si>
    <t>Čištění vnitřních ploch podlah nebo schodišť po položení dlažby chemickými prostředky</t>
  </si>
  <si>
    <t>-940390531</t>
  </si>
  <si>
    <t>Čištění vnitřních ploch po položení dlažby podlah nebo schodišť chemickými prostředky</t>
  </si>
  <si>
    <t>https://podminky.urs.cz/item/CS_URS_2023_01/771592011</t>
  </si>
  <si>
    <t>62</t>
  </si>
  <si>
    <t>998771102</t>
  </si>
  <si>
    <t>Přesun hmot tonážní pro podlahy z dlaždic v objektech v přes 6 do 12 m</t>
  </si>
  <si>
    <t>1991310527</t>
  </si>
  <si>
    <t>Přesun hmot pro podlahy z dlaždic stanovený z hmotnosti přesunovaného materiálu vodorovná dopravní vzdálenost do 50 m v objektech výšky přes 6 do 12 m</t>
  </si>
  <si>
    <t>https://podminky.urs.cz/item/CS_URS_2023_01/998771102</t>
  </si>
  <si>
    <t>63</t>
  </si>
  <si>
    <t>998771181</t>
  </si>
  <si>
    <t>Příplatek k přesunu hmot tonážní 771 prováděný bez použití mechanizace</t>
  </si>
  <si>
    <t>707364536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</si>
  <si>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</si>
  <si>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</si>
  <si>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776</t>
  </si>
  <si>
    <t>Podlahy povlakové</t>
  </si>
  <si>
    <t>64</t>
  </si>
  <si>
    <t>776111311</t>
  </si>
  <si>
    <t>Vysátí podkladu povlakových podlah</t>
  </si>
  <si>
    <t>-614682056</t>
  </si>
  <si>
    <t>Příprava podkladu vysátí podlah</t>
  </si>
  <si>
    <t>https://podminky.urs.cz/item/CS_URS_2023_01/776111311</t>
  </si>
  <si>
    <t>9,13"místnost 301"</t>
  </si>
  <si>
    <t>14,51"místnost 303"</t>
  </si>
  <si>
    <t>1,27"místnost 304"</t>
  </si>
  <si>
    <t>21,62"místnost 305"</t>
  </si>
  <si>
    <t>15,13"místnost 307</t>
  </si>
  <si>
    <t>8,57"místnost 308"</t>
  </si>
  <si>
    <t>65</t>
  </si>
  <si>
    <t>776121112</t>
  </si>
  <si>
    <t>Vodou ředitelná penetrace savého podkladu povlakových podlah</t>
  </si>
  <si>
    <t>1163961411</t>
  </si>
  <si>
    <t>Příprava podkladu penetrace vodou ředitelná podlah</t>
  </si>
  <si>
    <t>https://podminky.urs.cz/item/CS_URS_2023_01/776121112</t>
  </si>
  <si>
    <t>66</t>
  </si>
  <si>
    <t>776141113</t>
  </si>
  <si>
    <t>Stěrka podlahová nivelační pro vyrovnání podkladu povlakových podlah pevnosti 20 MPa tl přes 5 do 8 mm</t>
  </si>
  <si>
    <t>619327439</t>
  </si>
  <si>
    <t>Příprava podkladu vyrovnání samonivelační stěrkou podlah min.pevnosti 20 MPa, tloušťky přes 5 do 8 mm</t>
  </si>
  <si>
    <t>https://podminky.urs.cz/item/CS_URS_2023_01/776141113</t>
  </si>
  <si>
    <t>67</t>
  </si>
  <si>
    <t>776201811</t>
  </si>
  <si>
    <t>Demontáž lepených povlakových podlah bez podložky ručně</t>
  </si>
  <si>
    <t>-1063422611</t>
  </si>
  <si>
    <t>Demontáž povlakových podlahovin lepených ručně bez podložky</t>
  </si>
  <si>
    <t>https://podminky.urs.cz/item/CS_URS_2023_01/776201811</t>
  </si>
  <si>
    <t>15,13"místnost 307"</t>
  </si>
  <si>
    <t>68</t>
  </si>
  <si>
    <t>776231111</t>
  </si>
  <si>
    <t>Lepení lamel a čtverců z vinylu standardním lepidlem</t>
  </si>
  <si>
    <t>409548537</t>
  </si>
  <si>
    <t>Montáž podlahovin z vinylu lepením lamel nebo čtverců standardním lepidlem</t>
  </si>
  <si>
    <t>https://podminky.urs.cz/item/CS_URS_2023_01/776231111</t>
  </si>
  <si>
    <t>69</t>
  </si>
  <si>
    <t>28411051</t>
  </si>
  <si>
    <t>dílce vinylové tl 2,5mm, nášlapná vrstva 0,55mm, úprava PUR, třída zátěže 23/33/42, otlak 0,05mm, R10, třída otěru T, hořlavost Bfl S1, bez ftalátů</t>
  </si>
  <si>
    <t>-1979204797</t>
  </si>
  <si>
    <t>70,23*1,1 'Přepočtené koeficientem množství</t>
  </si>
  <si>
    <t>70</t>
  </si>
  <si>
    <t>776410811</t>
  </si>
  <si>
    <t>Odstranění soklíků a lišt pryžových nebo plastových</t>
  </si>
  <si>
    <t>-625002618</t>
  </si>
  <si>
    <t>Demontáž soklíků nebo lišt pryžových nebo plastových</t>
  </si>
  <si>
    <t>https://podminky.urs.cz/item/CS_URS_2023_01/776410811</t>
  </si>
  <si>
    <t>1,9+4,15+2,9+1,8+1,0+2,35"místnost 301"</t>
  </si>
  <si>
    <t>1,475*2+0,9*2"místnost 302"</t>
  </si>
  <si>
    <t>3,425+4,7+2,165+1,2+1,260+3,5"místnost 303"</t>
  </si>
  <si>
    <t>3,8*2+5,7*2"místnost 305"</t>
  </si>
  <si>
    <t>3,7*2+4,1*2"místnost 307"</t>
  </si>
  <si>
    <t>2,1*2+4,1*2"místnost 308"</t>
  </si>
  <si>
    <t>71</t>
  </si>
  <si>
    <t>776411111</t>
  </si>
  <si>
    <t>Montáž obvodových soklíků výšky do 80 mm</t>
  </si>
  <si>
    <t>797429802</t>
  </si>
  <si>
    <t>Montáž soklíků lepením obvodových, výšky do 80 mm</t>
  </si>
  <si>
    <t>https://podminky.urs.cz/item/CS_URS_2023_01/776411111</t>
  </si>
  <si>
    <t>4,15*2+2,9*2-4*0,8-2*0,3"místnost 301"</t>
  </si>
  <si>
    <t>3,425*2+4,7*2-0,8-0,6"místnost 303"</t>
  </si>
  <si>
    <t>1,16*2+1,1*2-0,6"místnost 304"</t>
  </si>
  <si>
    <t>3,8*2+5,7*2-0,8"místnost 305"</t>
  </si>
  <si>
    <t>3,7*+4,1*2-0,8"místnost 307</t>
  </si>
  <si>
    <t>2,1*2+4,1*2-0,8"místnost 308</t>
  </si>
  <si>
    <t>72</t>
  </si>
  <si>
    <t>28411009</t>
  </si>
  <si>
    <t>lišta soklová PVC 18x80mm</t>
  </si>
  <si>
    <t>118692324</t>
  </si>
  <si>
    <t>88,41*1,02 'Přepočtené koeficientem množství</t>
  </si>
  <si>
    <t>73</t>
  </si>
  <si>
    <t>776991141</t>
  </si>
  <si>
    <t>Pastování a leštění podlahovin ručně</t>
  </si>
  <si>
    <t>-773723330</t>
  </si>
  <si>
    <t>Ostatní práce údržba nových podlahovin po pokládce pastování a leštění ručně</t>
  </si>
  <si>
    <t>https://podminky.urs.cz/item/CS_URS_2023_01/776991141</t>
  </si>
  <si>
    <t>74</t>
  </si>
  <si>
    <t>998776102</t>
  </si>
  <si>
    <t>Přesun hmot tonážní pro podlahy povlakové v objektech v přes 6 do 12 m</t>
  </si>
  <si>
    <t>1088616569</t>
  </si>
  <si>
    <t>Přesun hmot pro podlahy povlakové stanovený z hmotnosti přesunovaného materiálu vodorovná dopravní vzdálenost do 50 m v objektech výšky přes 6 do 12 m</t>
  </si>
  <si>
    <t>https://podminky.urs.cz/item/CS_URS_2023_01/998776102</t>
  </si>
  <si>
    <t>75</t>
  </si>
  <si>
    <t>998776181</t>
  </si>
  <si>
    <t>Příplatek k přesunu hmot tonážní 776 prováděný bez použití mechanizace</t>
  </si>
  <si>
    <t>1913938610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</si>
  <si>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</si>
  <si>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https://podminky.urs.cz/item/CS_URS_2023_01/998776181</t>
  </si>
  <si>
    <t>781</t>
  </si>
  <si>
    <t>Dokončovací práce - obklady</t>
  </si>
  <si>
    <t>76</t>
  </si>
  <si>
    <t>781111011</t>
  </si>
  <si>
    <t>Ometení (oprášení) stěny při přípravě podkladu</t>
  </si>
  <si>
    <t>967234945</t>
  </si>
  <si>
    <t>Příprava podkladu před provedením obkladu oprášení (ometení) stěny</t>
  </si>
  <si>
    <t>https://podminky.urs.cz/item/CS_URS_2023_01/781111011</t>
  </si>
  <si>
    <t>(1,475*2+0,9*2)*1,8"místnost 302"</t>
  </si>
  <si>
    <t>1,5*(3,5+1,26+2,0)"místnost 303"</t>
  </si>
  <si>
    <t>(1,8*2+1,9*2)*1,8"místnost 306"</t>
  </si>
  <si>
    <t>77</t>
  </si>
  <si>
    <t>781121011</t>
  </si>
  <si>
    <t>Nátěr penetrační na stěnu</t>
  </si>
  <si>
    <t>-711861444</t>
  </si>
  <si>
    <t>Příprava podkladu před provedením obkladu nátěr penetrační na stěnu</t>
  </si>
  <si>
    <t>https://podminky.urs.cz/item/CS_URS_2023_01/781121011</t>
  </si>
  <si>
    <t>78</t>
  </si>
  <si>
    <t>781473810</t>
  </si>
  <si>
    <t>Demontáž obkladů z obkladaček keramických lepených</t>
  </si>
  <si>
    <t>-667351549</t>
  </si>
  <si>
    <t>Demontáž obkladů z dlaždic keramických lepených</t>
  </si>
  <si>
    <t>https://podminky.urs.cz/item/CS_URS_2023_01/781473810</t>
  </si>
  <si>
    <t>1,52*(3,5+1,26+2,0)"místnost 303"</t>
  </si>
  <si>
    <t>(1,8*2+1,9*2)*1,7"místnost 306"</t>
  </si>
  <si>
    <t>79</t>
  </si>
  <si>
    <t>781484116</t>
  </si>
  <si>
    <t>Montáž obkladů vnitřních z mozaiky 300x300 mm lepených flexibilním lepidlem</t>
  </si>
  <si>
    <t>-187843113</t>
  </si>
  <si>
    <t>Montáž obkladů vnitřních stěn z mozaikových lepenců keramických nebo skleněných lepených flexibilním lepidlem dílce vel. 300 x 300 mm</t>
  </si>
  <si>
    <t>https://podminky.urs.cz/item/CS_URS_2023_01/781484116</t>
  </si>
  <si>
    <t>80</t>
  </si>
  <si>
    <t>59761071</t>
  </si>
  <si>
    <t>obklad keramický hladký přes 12 do 19ks/m2</t>
  </si>
  <si>
    <t>237449357</t>
  </si>
  <si>
    <t>32,01*1,1 "Přepočtené koeficientem množství</t>
  </si>
  <si>
    <t>81</t>
  </si>
  <si>
    <t>781493611</t>
  </si>
  <si>
    <t>Montáž vanových plastových dvířek s rámem lepených</t>
  </si>
  <si>
    <t>445402480</t>
  </si>
  <si>
    <t>Obklad - dokončující práce montáž vanových dvířek plastových lepených s rámem</t>
  </si>
  <si>
    <t>https://podminky.urs.cz/item/CS_URS_2023_01/781493611</t>
  </si>
  <si>
    <t>82</t>
  </si>
  <si>
    <t>781494111</t>
  </si>
  <si>
    <t>Plastové profily rohové lepené flexibilním lepidlem</t>
  </si>
  <si>
    <t>-1676635177</t>
  </si>
  <si>
    <t>Obklad - dokončující práce profily ukončovací plastové lepené flexibilním lepidlem rohové</t>
  </si>
  <si>
    <t>https://podminky.urs.cz/item/CS_URS_2023_01/781494111</t>
  </si>
  <si>
    <t>1,8*2"místnost 306"</t>
  </si>
  <si>
    <t>1,5*2"kuchyň 303"</t>
  </si>
  <si>
    <t>1,8*2"místnost 302"</t>
  </si>
  <si>
    <t>83</t>
  </si>
  <si>
    <t>781494211</t>
  </si>
  <si>
    <t>Plastové profily vanové lepené flexibilním lepidlem</t>
  </si>
  <si>
    <t>1116446142</t>
  </si>
  <si>
    <t>Obklad - dokončující práce profily ukončovací plastové lepené flexibilním lepidlem vanové</t>
  </si>
  <si>
    <t>https://podminky.urs.cz/item/CS_URS_2023_01/781494211</t>
  </si>
  <si>
    <t>84</t>
  </si>
  <si>
    <t>781495211</t>
  </si>
  <si>
    <t>Čištění vnitřních ploch stěn po provedení obkladu chemickými prostředky</t>
  </si>
  <si>
    <t>299950546</t>
  </si>
  <si>
    <t>Čištění vnitřních ploch po provedení obkladu stěn chemickými prostředky</t>
  </si>
  <si>
    <t>https://podminky.urs.cz/item/CS_URS_2023_01/781495211</t>
  </si>
  <si>
    <t>85</t>
  </si>
  <si>
    <t>998781102</t>
  </si>
  <si>
    <t>Přesun hmot tonážní pro obklady keramické v objektech v přes 6 do 12 m</t>
  </si>
  <si>
    <t>-1784346783</t>
  </si>
  <si>
    <t>Přesun hmot pro obklady keramické stanovený z hmotnosti přesunovaného materiálu vodorovná dopravní vzdálenost do 50 m v objektech výšky přes 6 do 12 m</t>
  </si>
  <si>
    <t>https://podminky.urs.cz/item/CS_URS_2023_01/998781102</t>
  </si>
  <si>
    <t>86</t>
  </si>
  <si>
    <t>998781181</t>
  </si>
  <si>
    <t>Příplatek k přesunu hmot tonážní 781 prováděný bez použití mechanizace</t>
  </si>
  <si>
    <t>-1695737002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</si>
  <si>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</si>
  <si>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</si>
  <si>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783</t>
  </si>
  <si>
    <t>Dokončovací práce - nátěry</t>
  </si>
  <si>
    <t>87</t>
  </si>
  <si>
    <t>783301311</t>
  </si>
  <si>
    <t>Odmaštění zámečnických konstrukcí vodou ředitelným odmašťovačem</t>
  </si>
  <si>
    <t>1751076868</t>
  </si>
  <si>
    <t>Příprava podkladu zámečnických konstrukcí před provedením nátěru odmaštění odmašťovačem vodou ředitelným</t>
  </si>
  <si>
    <t>https://podminky.urs.cz/item/CS_URS_2023_01/783301311</t>
  </si>
  <si>
    <t>8*2*1,92*0,22"svislé části oc. dveřních zárubní"</t>
  </si>
  <si>
    <t>3*0,6*0,22"vodorovné části dveře 60"</t>
  </si>
  <si>
    <t>5*0,8*0,22"vodorovné části dveře 80"</t>
  </si>
  <si>
    <t>88</t>
  </si>
  <si>
    <t>783314101</t>
  </si>
  <si>
    <t>Základní jednonásobný syntetický nátěr zámečnických konstrukcí</t>
  </si>
  <si>
    <t>-2048328340</t>
  </si>
  <si>
    <t>Základní nátěr zámečnických konstrukcí jednonásobný syntetický</t>
  </si>
  <si>
    <t>https://podminky.urs.cz/item/CS_URS_2023_01/783314101</t>
  </si>
  <si>
    <t>89</t>
  </si>
  <si>
    <t>783314201</t>
  </si>
  <si>
    <t>Základní antikorozní jednonásobný syntetický standardní nátěr zámečnických konstrukcí</t>
  </si>
  <si>
    <t>886137638</t>
  </si>
  <si>
    <t>Základní antikorozní nátěr zámečnických konstrukcí jednonásobný syntetický standardní</t>
  </si>
  <si>
    <t>https://podminky.urs.cz/item/CS_URS_2023_01/783314201</t>
  </si>
  <si>
    <t>90</t>
  </si>
  <si>
    <t>783315101</t>
  </si>
  <si>
    <t>Mezinátěr jednonásobný syntetický standardní zámečnických konstrukcí</t>
  </si>
  <si>
    <t>-1194489498</t>
  </si>
  <si>
    <t>Mezinátěr zámečnických konstrukcí jednonásobný syntetický standardní</t>
  </si>
  <si>
    <t>https://podminky.urs.cz/item/CS_URS_2023_01/783315101</t>
  </si>
  <si>
    <t>91</t>
  </si>
  <si>
    <t>783317101</t>
  </si>
  <si>
    <t>Krycí jednonásobný syntetický standardní nátěr zámečnických konstrukcí</t>
  </si>
  <si>
    <t>268982522</t>
  </si>
  <si>
    <t>Krycí nátěr (email) zámečnických konstrukcí jednonásobný syntetický standardní</t>
  </si>
  <si>
    <t>https://podminky.urs.cz/item/CS_URS_2023_01/783317101</t>
  </si>
  <si>
    <t>784</t>
  </si>
  <si>
    <t>Dokončovací práce - malby a tapety</t>
  </si>
  <si>
    <t>92</t>
  </si>
  <si>
    <t>784111001</t>
  </si>
  <si>
    <t>Oprášení (ometení ) podkladu v místnostech v do 3,80 m</t>
  </si>
  <si>
    <t>-1000555685</t>
  </si>
  <si>
    <t>Oprášení (ometení) podkladu v místnostech výšky do 3,80 m</t>
  </si>
  <si>
    <t>https://podminky.urs.cz/item/CS_URS_2023_01/784111001</t>
  </si>
  <si>
    <t>(1,9+4,15+2,9+1,8+1,0+2,35)*2,7+9,47"místnost 301"</t>
  </si>
  <si>
    <t>(1,475*2+0,9*2)*(2,7-1,8)+1,33"místnost 302-obklad"</t>
  </si>
  <si>
    <t>(3,425+4,7+2,165+1,2+1,260+3,5)*2,7+14,51"místnost 303"</t>
  </si>
  <si>
    <t>-(1,5*(1,26+3,5+2,0))"obklad kuch linky v 303"</t>
  </si>
  <si>
    <t>(1,1*2+1,6*2)*2,7+1,27"místnost 304"</t>
  </si>
  <si>
    <t>(3,8*2+5,7*2)*2,7+21,62"místnost 305"</t>
  </si>
  <si>
    <t>(1,8*2+1,9*2)*(2,7-1,7)+3,34"místnost 306-obklad"</t>
  </si>
  <si>
    <t>(3,7*2+4,1*2)*2,7+15,13"místnost 307"</t>
  </si>
  <si>
    <t>(2,1*2+4,1*2)*2,7+8,57"místnost 308"</t>
  </si>
  <si>
    <t>93</t>
  </si>
  <si>
    <t>784121001</t>
  </si>
  <si>
    <t>Oškrabání malby v mísnostech v do 3,80 m</t>
  </si>
  <si>
    <t>-793288551</t>
  </si>
  <si>
    <t>Oškrabání malby v místnostech výšky do 3,80 m</t>
  </si>
  <si>
    <t>https://podminky.urs.cz/item/CS_URS_2023_01/784121001</t>
  </si>
  <si>
    <t>94</t>
  </si>
  <si>
    <t>784161101</t>
  </si>
  <si>
    <t>Bandážování spar a prasklin v místnostech v do 3,80 m</t>
  </si>
  <si>
    <t>-224613840</t>
  </si>
  <si>
    <t>Bandážování (materiál ve specifikaci) spar a prasklin v místnostech výšky do 3,80 m</t>
  </si>
  <si>
    <t>https://podminky.urs.cz/item/CS_URS_2023_01/784161101</t>
  </si>
  <si>
    <t>5"proskliny parapet"</t>
  </si>
  <si>
    <t>95</t>
  </si>
  <si>
    <t>23152210</t>
  </si>
  <si>
    <t>tmel silikonový trvale pružný</t>
  </si>
  <si>
    <t>195786200</t>
  </si>
  <si>
    <t>96</t>
  </si>
  <si>
    <t>784181101</t>
  </si>
  <si>
    <t>Základní akrylátová jednonásobná bezbarvá penetrace podkladu v místnostech v do 3,80 m</t>
  </si>
  <si>
    <t>792058789</t>
  </si>
  <si>
    <t>Penetrace podkladu jednonásobná základní akrylátová bezbarvá v místnostech výšky do 3,80 m</t>
  </si>
  <si>
    <t>https://podminky.urs.cz/item/CS_URS_2023_01/784181101</t>
  </si>
  <si>
    <t>97</t>
  </si>
  <si>
    <t>784221101</t>
  </si>
  <si>
    <t>Dvojnásobné bílé malby ze směsí za sucha dobře otěruvzdorných v místnostech do 3,80 m</t>
  </si>
  <si>
    <t>-145789837</t>
  </si>
  <si>
    <t>Malby z malířských směsí otěruvzdorných za sucha dvojnásobné, bílé za sucha otěruvzdorné dobře v místnostech výšky do 3,80 m</t>
  </si>
  <si>
    <t>https://podminky.urs.cz/item/CS_URS_2023_01/784221101</t>
  </si>
  <si>
    <t>02 - byt 02 + 01 TUV boilery</t>
  </si>
  <si>
    <t>-1634649880</t>
  </si>
  <si>
    <t>-280939400</t>
  </si>
  <si>
    <t>9*0,07"po kanalizaci 311+312 a 309+314"</t>
  </si>
  <si>
    <t>8*0,05"po vodě 311+312 a 309+314"</t>
  </si>
  <si>
    <t>943934266</t>
  </si>
  <si>
    <t>1475991438</t>
  </si>
  <si>
    <t>1,5+2,5"místnost 311+312 voda"</t>
  </si>
  <si>
    <t>2,5+2,5"místnost 309+314 voda"</t>
  </si>
  <si>
    <t>1213509256</t>
  </si>
  <si>
    <t>1,5+2,5"místnost 311+312 kanalizace"</t>
  </si>
  <si>
    <t>2+2"místnost 309+314 kanalizace"</t>
  </si>
  <si>
    <t>-113429726</t>
  </si>
  <si>
    <t>-1030441859</t>
  </si>
  <si>
    <t>1066390600</t>
  </si>
  <si>
    <t>0,784*15 'Přepočtené koeficientem množství</t>
  </si>
  <si>
    <t>-1470747702</t>
  </si>
  <si>
    <t>-657414739</t>
  </si>
  <si>
    <t>-1902056038</t>
  </si>
  <si>
    <t>2*2,5*2"odstřik pojišťovací ventil boiler 301/309 + zásobník 304/3012"</t>
  </si>
  <si>
    <t>2081960761</t>
  </si>
  <si>
    <t>1,5"místnost 311 pro myčku nádobí"</t>
  </si>
  <si>
    <t>2,5"místnost 314 pro pračku"</t>
  </si>
  <si>
    <t>-771067963</t>
  </si>
  <si>
    <t>-1929793452</t>
  </si>
  <si>
    <t>-1380163441</t>
  </si>
  <si>
    <t>998721181</t>
  </si>
  <si>
    <t>Příplatek k přesunu hmot tonážní 721 prováděný bez použití mechanizace</t>
  </si>
  <si>
    <t>-1521471476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</si>
  <si>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</si>
  <si>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</si>
  <si>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722160106</t>
  </si>
  <si>
    <t>Potrubí vodovodní měděné měkké spojované tvrdým pájením D 15x1 mm</t>
  </si>
  <si>
    <t>-104110984</t>
  </si>
  <si>
    <t>Potrubí z měděných trubek měkkých, spojovaných tvrdým pájením Ø 15/1</t>
  </si>
  <si>
    <t>https://podminky.urs.cz/item/CS_URS_2023_01/722160106</t>
  </si>
  <si>
    <t>2*2*2,2"napojení zásobníku pro kuchyň - umístění v 304/3012 komora"</t>
  </si>
  <si>
    <t>2*2*2,5"napojení boileru na rozvod vody byty"</t>
  </si>
  <si>
    <t>-1479910527</t>
  </si>
  <si>
    <t>2"místnost 314 pro pračku"</t>
  </si>
  <si>
    <t>722181211</t>
  </si>
  <si>
    <t>Ochrana vodovodního potrubí přilepenými termoizolačními trubicemi z PE tl do 6 mm DN do 22 mm</t>
  </si>
  <si>
    <t>1665135675</t>
  </si>
  <si>
    <t>Ochrana potrubí termoizolačními trubicemi z pěnového polyetylenu PE přilepenými v příčných a podélných spojích, tloušťky izolace do 6 mm, vnitřního průměru izolace DN do 22 mm</t>
  </si>
  <si>
    <t>https://podminky.urs.cz/item/CS_URS_2023_01/722181211</t>
  </si>
  <si>
    <t>722231211</t>
  </si>
  <si>
    <t>Ventil redukční mosazný G 1/2" PN 10 do 100°C k bojleru s 2x vnitřním závitem</t>
  </si>
  <si>
    <t>889171808</t>
  </si>
  <si>
    <t>Armatury se dvěma závity ventily k bojleru PN 10 do 100 °C G 1/2"</t>
  </si>
  <si>
    <t>https://podminky.urs.cz/item/CS_URS_2023_01/722231211</t>
  </si>
  <si>
    <t>722231221</t>
  </si>
  <si>
    <t>Ventil pojistný mosazný G 1/2" PN 6 do 100°C k bojleru s vnitřním x vnějším závitem</t>
  </si>
  <si>
    <t>-151242268</t>
  </si>
  <si>
    <t>Armatury se dvěma závity ventily pojistné k bojleru mosazné PN 6 do 100°C G 1/2"</t>
  </si>
  <si>
    <t>https://podminky.urs.cz/item/CS_URS_2023_01/722231221</t>
  </si>
  <si>
    <t>1076549259</t>
  </si>
  <si>
    <t>998722181</t>
  </si>
  <si>
    <t>Příplatek k přesunu hmot tonážní 722 prováděný bez použití mechanizace</t>
  </si>
  <si>
    <t>-1128639885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</si>
  <si>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</si>
  <si>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https://podminky.urs.cz/item/CS_URS_2023_01/998722181</t>
  </si>
  <si>
    <t>725532102</t>
  </si>
  <si>
    <t>Elektrický ohřívač zásobníkový akumulační závěsný svislý 15 l / 2 kW</t>
  </si>
  <si>
    <t>-2064955649</t>
  </si>
  <si>
    <t>Elektrické ohřívače zásobníkové beztlakové přepadové akumulační s pojistným ventilem závěsné svislé objem nádrže (příkon) 15 l (2,0 kW)</t>
  </si>
  <si>
    <t>https://podminky.urs.cz/item/CS_URS_2023_01/725532102</t>
  </si>
  <si>
    <t>1+1"místění 303/311 pro dřez"</t>
  </si>
  <si>
    <t>725532316</t>
  </si>
  <si>
    <t>Elektrický ohřívač zásobníkový akumulační stacionární 0,6 MPa 100 l / 2,2 kW</t>
  </si>
  <si>
    <t>-1570501870</t>
  </si>
  <si>
    <t>Elektrické ohřívače zásobníkové beztlakové přepadové akumulační s pojistným ventilem stacionární 0,6 MPa objem nádrže (příkon) 100 l (2,2 kW)</t>
  </si>
  <si>
    <t>https://podminky.urs.cz/item/CS_URS_2023_01/725532316</t>
  </si>
  <si>
    <t>1+1"byty umístění chodba 301/309 pro koupelnu"</t>
  </si>
  <si>
    <t>480656872</t>
  </si>
  <si>
    <t>-1350026471</t>
  </si>
  <si>
    <t>1"pro myčku místnost 311"</t>
  </si>
  <si>
    <t>1"pro pračku místnost 314"</t>
  </si>
  <si>
    <t>1965929515</t>
  </si>
  <si>
    <t>1"místnost 314 vana"</t>
  </si>
  <si>
    <t>998725102</t>
  </si>
  <si>
    <t>Přesun hmot tonážní pro zařizovací předměty v objektech v přes 6 do 12 m</t>
  </si>
  <si>
    <t>-1278553274</t>
  </si>
  <si>
    <t>Přesun hmot pro zařizovací předměty stanovený z hmotnosti přesunovaného materiálu vodorovná dopravní vzdálenost do 50 m v objektech výšky přes 6 do 12 m</t>
  </si>
  <si>
    <t>https://podminky.urs.cz/item/CS_URS_2023_01/998725102</t>
  </si>
  <si>
    <t>998725181</t>
  </si>
  <si>
    <t>Příplatek k přesunu hmot tonážní 725 prováděný bez použití mechanizace</t>
  </si>
  <si>
    <t>1991412678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</si>
  <si>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</si>
  <si>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https://podminky.urs.cz/item/CS_URS_2023_01/998725181</t>
  </si>
  <si>
    <t>-595625393</t>
  </si>
  <si>
    <t>-1044289910</t>
  </si>
  <si>
    <t>794111461</t>
  </si>
  <si>
    <t>1776625482</t>
  </si>
  <si>
    <t>1942138316</t>
  </si>
  <si>
    <t>-49907583</t>
  </si>
  <si>
    <t>1808142919</t>
  </si>
  <si>
    <t>RKL766M02</t>
  </si>
  <si>
    <t xml:space="preserve">Délka kuch linky 2400mmv modulech 400/600/800/300/400, otvíravé, 1xvýsuv; výška horních skříněk 800mm, v modulech 400/600/800/300/400, otvíravé; dvířka plná kpl odstín jasan, pracovní deska černá vzor kámen; doprava v ceně dodávky; </t>
  </si>
  <si>
    <t>-2098491568</t>
  </si>
  <si>
    <t xml:space="preserve">pracovní deska černá vzor kámen délka 1,6m; horní skříňka včetně digestoře integorvané do horní skřínky, doprava v ceně dodávky; </t>
  </si>
  <si>
    <t>-1158199649</t>
  </si>
  <si>
    <t>-587011801</t>
  </si>
  <si>
    <t>-715567123</t>
  </si>
  <si>
    <t>2052178434</t>
  </si>
  <si>
    <t>2093506117</t>
  </si>
  <si>
    <t>-1002158456</t>
  </si>
  <si>
    <t>846307028</t>
  </si>
  <si>
    <t>122984988</t>
  </si>
  <si>
    <t>0,8*2,5"místnost 311 oprava po ZTI za linkou pro boiler a myčku "</t>
  </si>
  <si>
    <t>(1,8*2+1,9*2)*1,8"místnost 314</t>
  </si>
  <si>
    <t>408373230</t>
  </si>
  <si>
    <t>(1,8*2+1,9*2)*1,8"místnost 314"</t>
  </si>
  <si>
    <t>-2029803984</t>
  </si>
  <si>
    <t>(1,8*2+1,9*2)*1,7"místnost 314"</t>
  </si>
  <si>
    <t>960175406</t>
  </si>
  <si>
    <t>1793591874</t>
  </si>
  <si>
    <t>15,32*1,1 "Přepočtené koeficientem množství</t>
  </si>
  <si>
    <t>1093943489</t>
  </si>
  <si>
    <t>655164340</t>
  </si>
  <si>
    <t>1393641258</t>
  </si>
  <si>
    <t>161748455</t>
  </si>
  <si>
    <t>1,5*2"kuchyň 311"</t>
  </si>
  <si>
    <t>1,8*2"místnost 314"</t>
  </si>
  <si>
    <t>1879341307</t>
  </si>
  <si>
    <t>-386554529</t>
  </si>
  <si>
    <t>1349111956</t>
  </si>
  <si>
    <t>-1743026909</t>
  </si>
  <si>
    <t>-1954743515</t>
  </si>
  <si>
    <t>-219317934</t>
  </si>
  <si>
    <t>-1847790523</t>
  </si>
  <si>
    <t>-1042418030</t>
  </si>
  <si>
    <t>(1,9+4,15+2,9+1,8+1,0+2,35)*2,7+9,47"místnost 309"</t>
  </si>
  <si>
    <t>(1,475*2+0,9*2)*(2,7-1,8)+1,33"místnost 310-obklad"</t>
  </si>
  <si>
    <t>(3,425+4,7+2,165+1,2+1,260+3,5)*2,7+14,51"místnost 311"</t>
  </si>
  <si>
    <t>(1,1*2+1,6*2)*2,7+1,27"místnost 312"</t>
  </si>
  <si>
    <t>(3,8*2+5,7*2)*2,7+21,62"místnost 313"</t>
  </si>
  <si>
    <t>(1,8*2+1,9*2)*(2,7-1,7)+3,34"místnost 314-obklad"</t>
  </si>
  <si>
    <t>(3,7*2+4,1*2)*2,7+15,13"místnost 315"</t>
  </si>
  <si>
    <t>(2,1*2+4,1*2)*2,7+8,57"místnost 316"</t>
  </si>
  <si>
    <t>-842656423</t>
  </si>
  <si>
    <t>-126012881</t>
  </si>
  <si>
    <t>-851233872</t>
  </si>
  <si>
    <t>836807729</t>
  </si>
  <si>
    <t>-87405346</t>
  </si>
  <si>
    <t>03 - byt 01 vnitřní elektroinstalace</t>
  </si>
  <si>
    <t xml:space="preserve">    741 - Elektroinstalace - silnoproud</t>
  </si>
  <si>
    <t>-1567131204</t>
  </si>
  <si>
    <t>426*0,03</t>
  </si>
  <si>
    <t>612315101</t>
  </si>
  <si>
    <t>Vápenná hrubá omítka rýh ve stěnách š do 150 mm</t>
  </si>
  <si>
    <t>-950958458</t>
  </si>
  <si>
    <t>Vápenná omítka rýh hrubá ve stěnách, šířky rýhy do 150 mm</t>
  </si>
  <si>
    <t>https://podminky.urs.cz/item/CS_URS_2023_01/612315101</t>
  </si>
  <si>
    <t>973031151</t>
  </si>
  <si>
    <t>Vysekání výklenků ve zdivu cihelném na MV nebo MVC pl přes 0,25 m2</t>
  </si>
  <si>
    <t>m3</t>
  </si>
  <si>
    <t>-912561097</t>
  </si>
  <si>
    <t>Vysekání výklenků nebo kapes ve zdivu z cihel na maltu vápennou nebo vápenocementovou výklenků, pohledové plochy přes 0,25 m2</t>
  </si>
  <si>
    <t>https://podminky.urs.cz/item/CS_URS_2023_01/973031151</t>
  </si>
  <si>
    <t>0,3*0,9*0,15</t>
  </si>
  <si>
    <t>974031121</t>
  </si>
  <si>
    <t>Vysekání rýh ve zdivu cihelném hl do 30 mm š do 30 mm</t>
  </si>
  <si>
    <t>-1100928401</t>
  </si>
  <si>
    <t>Vysekání rýh ve zdivu cihelném na maltu vápennou nebo vápenocementovou do hl. 30 mm a šířky do 30 mm</t>
  </si>
  <si>
    <t>https://podminky.urs.cz/item/CS_URS_2023_01/974031121</t>
  </si>
  <si>
    <t>85+297+27+17</t>
  </si>
  <si>
    <t>977151111</t>
  </si>
  <si>
    <t>Jádrové vrty diamantovými korunkami do stavebních materiálů D do 35 mm</t>
  </si>
  <si>
    <t>964400430</t>
  </si>
  <si>
    <t>Jádrové vrty diamantovými korunkami do stavebních materiálů (železobetonu, betonu, cihel, obkladů, dlažeb, kamene) průměru do 35 mm</t>
  </si>
  <si>
    <t>https://podminky.urs.cz/item/CS_URS_2023_01/977151111</t>
  </si>
  <si>
    <t>2*0,35"prostupy přívodního kabelu stropem"</t>
  </si>
  <si>
    <t>997013212</t>
  </si>
  <si>
    <t>Vnitrostaveništní doprava suti a vybouraných hmot pro budovy v přes 6 do 9 m ručně</t>
  </si>
  <si>
    <t>-2012169173</t>
  </si>
  <si>
    <t>Vnitrostaveništní doprava suti a vybouraných hmot vodorovně do 50 m svisle ručně pro budovy a haly výšky přes 6 do 9 m</t>
  </si>
  <si>
    <t>https://podminky.urs.cz/item/CS_URS_2023_01/997013212</t>
  </si>
  <si>
    <t>-1964608624</t>
  </si>
  <si>
    <t>1960022725</t>
  </si>
  <si>
    <t>0,927*12 'Přepočtené koeficientem množství</t>
  </si>
  <si>
    <t>997013603</t>
  </si>
  <si>
    <t>Poplatek za uložení na skládce (skládkovné) stavebního odpadu cihelného kód odpadu 17 01 02</t>
  </si>
  <si>
    <t>342987860</t>
  </si>
  <si>
    <t>Poplatek za uložení stavebního odpadu na skládce (skládkovné) cihelného zatříděného do Katalogu odpadů pod kódem 17 01 02</t>
  </si>
  <si>
    <t>https://podminky.urs.cz/item/CS_URS_2023_01/997013603</t>
  </si>
  <si>
    <t>-1278756511</t>
  </si>
  <si>
    <t>741</t>
  </si>
  <si>
    <t>Elektroinstalace - silnoproud</t>
  </si>
  <si>
    <t>741112001</t>
  </si>
  <si>
    <t>Montáž krabice zapuštěná plastová kruhová</t>
  </si>
  <si>
    <t>-1810397914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</si>
  <si>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</si>
  <si>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https://podminky.urs.cz/item/CS_URS_2023_01/741112001</t>
  </si>
  <si>
    <t>34571457</t>
  </si>
  <si>
    <t>krabice pod omítku PVC odbočná kruhová D 70mm s víčkem</t>
  </si>
  <si>
    <t>861246447</t>
  </si>
  <si>
    <t>741122015</t>
  </si>
  <si>
    <t>Montáž kabel Cu bez ukončení uložený pod omítku plný kulatý 3x1,5 mm2 (např. CYKY)</t>
  </si>
  <si>
    <t>1680856081</t>
  </si>
  <si>
    <t>Montáž kabelů měděných bez ukončení uložených pod omítku plných kulatých (např. CYKY), počtu a průřezu žil 3x1,5 mm2</t>
  </si>
  <si>
    <t>https://podminky.urs.cz/item/CS_URS_2023_01/741122015</t>
  </si>
  <si>
    <t>9*17</t>
  </si>
  <si>
    <t>34111030</t>
  </si>
  <si>
    <t>kabel instalační jádro Cu plné izolace PVC plášť PVC 450/750V (CYKY) 3x1,5mm2</t>
  </si>
  <si>
    <t>-12071629</t>
  </si>
  <si>
    <t>153*1,15 'Přepočtené koeficientem množství</t>
  </si>
  <si>
    <t>741122016</t>
  </si>
  <si>
    <t>Montáž kabel Cu bez ukončení uložený pod omítku plný kulatý 3x2,5 až 6 mm2 (např. CYKY)</t>
  </si>
  <si>
    <t>-1969308425</t>
  </si>
  <si>
    <t>Montáž kabelů měděných bez ukončení uložených pod omítku plných kulatých (např. CYKY), počtu a průřezu žil 3x2,5 až 6 mm2</t>
  </si>
  <si>
    <t>https://podminky.urs.cz/item/CS_URS_2023_01/741122016</t>
  </si>
  <si>
    <t>11*27</t>
  </si>
  <si>
    <t>34111036</t>
  </si>
  <si>
    <t>kabel instalační jádro Cu plné izolace PVC plášť PVC 450/750V (CYKY) 3x2,5mm2</t>
  </si>
  <si>
    <t>-1881277660</t>
  </si>
  <si>
    <t>297*1,15 'Přepočtené koeficientem množství</t>
  </si>
  <si>
    <t>741122024</t>
  </si>
  <si>
    <t>Montáž kabel Cu bez ukončení uložený pod omítku plný kulatý 4x10 mm2 (např. CYKY)</t>
  </si>
  <si>
    <t>911645437</t>
  </si>
  <si>
    <t>Montáž kabelů měděných bez ukončení uložených pod omítku plných kulatých (např. CYKY), počtu a průřezu žil 4x10 mm2</t>
  </si>
  <si>
    <t>https://podminky.urs.cz/item/CS_URS_2023_01/741122024</t>
  </si>
  <si>
    <t>34111076</t>
  </si>
  <si>
    <t>kabel instalační jádro Cu plné izolace PVC plášť PVC 450/750V (CYKY) 4x10mm2</t>
  </si>
  <si>
    <t>-935548951</t>
  </si>
  <si>
    <t>27*1,15 'Přepočtené koeficientem množství</t>
  </si>
  <si>
    <t>741122031</t>
  </si>
  <si>
    <t>Montáž kabel Cu bez ukončení uložený pod omítku plný kulatý 5x1,5 až 2,5 mm2 (např. CYKY)</t>
  </si>
  <si>
    <t>-1642628556</t>
  </si>
  <si>
    <t>Montáž kabelů měděných bez ukončení uložených pod omítku plných kulatých (např. CYKY), počtu a průřezu žil 5x1,5 až 2,5 mm2</t>
  </si>
  <si>
    <t>https://podminky.urs.cz/item/CS_URS_2023_01/741122031</t>
  </si>
  <si>
    <t>34111090</t>
  </si>
  <si>
    <t>kabel instalační jádro Cu plné izolace PVC plášť PVC 450/750V (CYKY) 5x1,5mm2</t>
  </si>
  <si>
    <t>-929959762</t>
  </si>
  <si>
    <t>17*1,15 'Přepočtené koeficientem množství</t>
  </si>
  <si>
    <t>741130001</t>
  </si>
  <si>
    <t>Ukončení vodič izolovaný do 2,5 mm2 v rozváděči nebo na přístroji</t>
  </si>
  <si>
    <t>2018676267</t>
  </si>
  <si>
    <t>Ukončení vodičů izolovaných s označením a zapojením v rozváděči nebo na přístroji, průřezu žíly do 2,5 mm2</t>
  </si>
  <si>
    <t>https://podminky.urs.cz/item/CS_URS_2023_01/741130001</t>
  </si>
  <si>
    <t>15*3+5*1+4*1</t>
  </si>
  <si>
    <t>741130005</t>
  </si>
  <si>
    <t>Ukončení vodič izolovaný do 10 mm2 v rozváděči nebo na přístroji</t>
  </si>
  <si>
    <t>1861735098</t>
  </si>
  <si>
    <t>Ukončení vodičů izolovaných s označením a zapojením v rozváděči nebo na přístroji, průřezu žíly do 10 mm2</t>
  </si>
  <si>
    <t>https://podminky.urs.cz/item/CS_URS_2023_01/741130005</t>
  </si>
  <si>
    <t>741130115</t>
  </si>
  <si>
    <t>Ukončení šňůra 3x0,35 až 4 mm2 se zapojením</t>
  </si>
  <si>
    <t>-1114494412</t>
  </si>
  <si>
    <t>Ukončení šňůr se zapojením počtu a průřezu žil 3x0,35 až 4 mm2</t>
  </si>
  <si>
    <t>https://podminky.urs.cz/item/CS_URS_2023_01/741130115</t>
  </si>
  <si>
    <t>57*3</t>
  </si>
  <si>
    <t>741130134</t>
  </si>
  <si>
    <t>Ukončení šňůra 4x10 mm2 se zapojením</t>
  </si>
  <si>
    <t>-665602991</t>
  </si>
  <si>
    <t>Ukončení šňůr se zapojením počtu a průřezu žil 4x10 mm2</t>
  </si>
  <si>
    <t>https://podminky.urs.cz/item/CS_URS_2023_01/741130134</t>
  </si>
  <si>
    <t>741210002</t>
  </si>
  <si>
    <t>Montáž rozvodnice oceloplechová nebo plastová běžná do 50 kg</t>
  </si>
  <si>
    <t>-751344951</t>
  </si>
  <si>
    <t>Montáž rozvodnic oceloplechových nebo plastových bez zapojení vodičů běžných, hmotnosti do 50 kg</t>
  </si>
  <si>
    <t>https://podminky.urs.cz/item/CS_URS_2023_01/741210002</t>
  </si>
  <si>
    <t>1"RB1"</t>
  </si>
  <si>
    <t>35717570</t>
  </si>
  <si>
    <t>jádro elektrorozvodné šířka 660mm 0+2</t>
  </si>
  <si>
    <t>-2058702296</t>
  </si>
  <si>
    <t>35713122</t>
  </si>
  <si>
    <t>rozvodnice nástěnná, průhledné dveře, 2 řady, šířka 20 modulárních jednotek</t>
  </si>
  <si>
    <t>783105985</t>
  </si>
  <si>
    <t>741310001</t>
  </si>
  <si>
    <t>Montáž spínač nástěnný 1-jednopólový prostředí normální se zapojením vodičů</t>
  </si>
  <si>
    <t>-813484846</t>
  </si>
  <si>
    <t>Montáž spínačů jedno nebo dvoupólových nástěnných se zapojením vodičů, pro prostředí normální spínačů, řazení 1-jednopólových</t>
  </si>
  <si>
    <t>https://podminky.urs.cz/item/CS_URS_2023_01/741310001</t>
  </si>
  <si>
    <t>34535015</t>
  </si>
  <si>
    <t>spínač nástěnný jednopólový, řazení 1, IP44, šroubové svorky</t>
  </si>
  <si>
    <t>789902900</t>
  </si>
  <si>
    <t>741310003</t>
  </si>
  <si>
    <t>Montáž spínač nástěnný 2-dvoupólový prostředí normální se zapojením vodičů</t>
  </si>
  <si>
    <t>2019506969</t>
  </si>
  <si>
    <t>Montáž spínačů jedno nebo dvoupólových nástěnných se zapojením vodičů, pro prostředí normální spínačů, řazení 2-dvoupólových</t>
  </si>
  <si>
    <t>https://podminky.urs.cz/item/CS_URS_2023_01/741310003</t>
  </si>
  <si>
    <t>34535016</t>
  </si>
  <si>
    <t>spínač nástěnný dvojpólový, s čirým průzorem, se signalizační doutnavkou, řazení 2, IP44, šroubové svorky</t>
  </si>
  <si>
    <t>-1309063799</t>
  </si>
  <si>
    <t>741310252</t>
  </si>
  <si>
    <t>Montáž spínač (polo)zapuštěný šroubové připojení 2-dvoupólových prostředí venkovní/mokré se zapojením vodičů</t>
  </si>
  <si>
    <t>-2081726204</t>
  </si>
  <si>
    <t>Montáž spínačů jedno nebo dvoupólových polozapuštěných nebo zapuštěných se zapojením vodičů šroubové připojení, pro prostředí venkovní nebo mokré spínačů, řazení 2-dvoupólových</t>
  </si>
  <si>
    <t>https://podminky.urs.cz/item/CS_URS_2023_01/741310252</t>
  </si>
  <si>
    <t>741310401</t>
  </si>
  <si>
    <t>Montáž spínač tří/čtyřpólový nástěnný do 16 A prostředí normální se zapojením vodičů</t>
  </si>
  <si>
    <t>-2227589</t>
  </si>
  <si>
    <t>Montáž spínačů tří nebo čtyřpólových nástěnných se zapojením vodičů, pro prostředí normální do 16 A</t>
  </si>
  <si>
    <t>https://podminky.urs.cz/item/CS_URS_2023_01/741310401</t>
  </si>
  <si>
    <t>741313012</t>
  </si>
  <si>
    <t>Montáž zásuvka chráněná bezšroubové připojení v krabici 2P+PE dvojí zapojení prostředí základní,vlhké se zapojením vodičů</t>
  </si>
  <si>
    <t>1059000731</t>
  </si>
  <si>
    <t>Montáž zásuvek domovních se zapojením vodičů bezšroubové připojení chráněných v krabici 10/16 A, pro prostředí normální, provedení 2P + PE dvojí zapojení pro průběžnou montáž</t>
  </si>
  <si>
    <t>https://podminky.urs.cz/item/CS_URS_2023_01/741313012</t>
  </si>
  <si>
    <t>34555247</t>
  </si>
  <si>
    <t>zásuvka nástěnná jednonásobná s víčkem pro průběžnou montáž, IP54, bezšroubové svorky</t>
  </si>
  <si>
    <t>-1475188300</t>
  </si>
  <si>
    <t>741313083</t>
  </si>
  <si>
    <t>Montáž zásuvka chráněná v krabici šroubové připojení 2P+PE dvojí zapojení, prostředí venkovní, mokré se zapojením vodičů</t>
  </si>
  <si>
    <t>1479633615</t>
  </si>
  <si>
    <t>Montáž zásuvek domovních se zapojením vodičů šroubové připojení venkovní nebo mokré, provedení 2P + PE dvojí zapojení pro průběžnou montáž</t>
  </si>
  <si>
    <t>https://podminky.urs.cz/item/CS_URS_2023_01/741313083</t>
  </si>
  <si>
    <t>34555248</t>
  </si>
  <si>
    <t>zásuvka nástěnná jednonásobná s víčkem pro průběžnou montáž, IP44, šroubové svorky</t>
  </si>
  <si>
    <t>1501941856</t>
  </si>
  <si>
    <t>741320104</t>
  </si>
  <si>
    <t>Montáž jističů jednopólových nn do 25 A s krytem a signálním kontaktem se zapojením vodičů</t>
  </si>
  <si>
    <t>-730303858</t>
  </si>
  <si>
    <t>Montáž jističů se zapojením vodičů jednopólových nn do 25 A s krytem a signálním kontaktem</t>
  </si>
  <si>
    <t>https://podminky.urs.cz/item/CS_URS_2023_01/741320104</t>
  </si>
  <si>
    <t>35822115</t>
  </si>
  <si>
    <t>jistič 1-pólový 10 A vypínací charakteristika B vypínací schopnost 6 kA</t>
  </si>
  <si>
    <t>1761975290</t>
  </si>
  <si>
    <t>35822111</t>
  </si>
  <si>
    <t>jistič 1-pólový 16 A vypínací charakteristika B vypínací schopnost 10 kA</t>
  </si>
  <si>
    <t>-778322876</t>
  </si>
  <si>
    <t>741320164</t>
  </si>
  <si>
    <t>Montáž jističů třípólových nn do 25 A s krytem a signálním kontaktem se zapojením vodičů</t>
  </si>
  <si>
    <t>-922992176</t>
  </si>
  <si>
    <t>Montáž jističů se zapojením vodičů třípólových nn do 25 A s krytem a signálním kontaktem</t>
  </si>
  <si>
    <t>https://podminky.urs.cz/item/CS_URS_2023_01/741320164</t>
  </si>
  <si>
    <t>35821102R</t>
  </si>
  <si>
    <t>stykač KM32 20-10 A230 HDO přívod</t>
  </si>
  <si>
    <t>-1538938796</t>
  </si>
  <si>
    <t>stykač vzduchový 3-pólový 32 A C9.00 48V DC D</t>
  </si>
  <si>
    <t>35822401</t>
  </si>
  <si>
    <t>jistič 3-pólový 16 A vypínací charakteristika B vypínací schopnost 10 kA</t>
  </si>
  <si>
    <t>1899378248</t>
  </si>
  <si>
    <t>741321002</t>
  </si>
  <si>
    <t>Montáž proudových chráničů dvoupólových nn do 25 A s krytem se zapojením vodičů</t>
  </si>
  <si>
    <t>524360905</t>
  </si>
  <si>
    <t>Montáž proudových chráničů se zapojením vodičů dvoupólových nn do 25 A s krytem</t>
  </si>
  <si>
    <t>https://podminky.urs.cz/item/CS_URS_2023_01/741321002</t>
  </si>
  <si>
    <t>35822149R</t>
  </si>
  <si>
    <t>PROUDOVÝ CHRÁNIČ S NADPROUD. OCHRANOU LFI 10B/1N/0,03</t>
  </si>
  <si>
    <t>420053006</t>
  </si>
  <si>
    <t>jistič 2-pólový 16 A vypínací charakteristika B vypínací schopnost 6 kA</t>
  </si>
  <si>
    <t>741322011</t>
  </si>
  <si>
    <t>Montáž svodiče bleskových proudů nn typ 1 třípólových impulzní proud do 35 kA se zapojením vodičů</t>
  </si>
  <si>
    <t>941914858</t>
  </si>
  <si>
    <t>Montáž přepěťových ochran nn se zapojením vodičů svodiče bleskových proudů – typ 1 třípólových, pro impulsní proud do 35 kA</t>
  </si>
  <si>
    <t>https://podminky.urs.cz/item/CS_URS_2023_01/741322011</t>
  </si>
  <si>
    <t>RPC210451303</t>
  </si>
  <si>
    <t xml:space="preserve">Rozvodnice RB1-3N72-B pro zapuštěnou montáž, neprůhledné dveře, počet řad 2, počet modulů v řadě 18 modulů, krytí IP30,   PE+N, barva RAL9016, materiál : plast</t>
  </si>
  <si>
    <t>1975401442</t>
  </si>
  <si>
    <t>PŘEPĚŤOVÁ OCHRANA, T2 (C), TNS, 3+N PÓL, 12,5 kA</t>
  </si>
  <si>
    <t>741330202</t>
  </si>
  <si>
    <t>Montáž součástí stykačů se zapojením-jednotka mechanického blokování</t>
  </si>
  <si>
    <t>-1136653174</t>
  </si>
  <si>
    <t>Montáž součástí stykačů se zapojením jednotek mechanického blokování</t>
  </si>
  <si>
    <t>https://podminky.urs.cz/item/CS_URS_2023_01/741330202</t>
  </si>
  <si>
    <t>741372022</t>
  </si>
  <si>
    <t>Montáž svítidlo LED interiérové přisazené nástěnné hranaté nebo kruhové přes 0,09 do 0,36 m2 se zapojením vodičů</t>
  </si>
  <si>
    <t>-166959328</t>
  </si>
  <si>
    <t>Montáž svítidel s integrovaným zdrojem LED se zapojením vodičů interiérových přisazených nástěnných hranatých nebo kruhových, plochy přes 0,09 do 0,36 m2</t>
  </si>
  <si>
    <t>https://podminky.urs.cz/item/CS_URS_2023_01/741372022</t>
  </si>
  <si>
    <t>34825006</t>
  </si>
  <si>
    <t>svítidlo interiérové přisazené obdélníkové/čtvercové přes 0,09 do 0,36m2 1900-4000lm</t>
  </si>
  <si>
    <t>-780907162</t>
  </si>
  <si>
    <t>741372062</t>
  </si>
  <si>
    <t>Montáž svítidlo LED interiérové přisazené stropní hranaté nebo kruhové přes 0,09 do 0,36 m2 se zapojením vodičů</t>
  </si>
  <si>
    <t>-1453495162</t>
  </si>
  <si>
    <t>Montáž svítidel s integrovaným zdrojem LED se zapojením vodičů interiérových přisazených stropních hranatých nebo kruhových, plochy přes 0,09 do 0,36 m2</t>
  </si>
  <si>
    <t>https://podminky.urs.cz/item/CS_URS_2023_01/741372062</t>
  </si>
  <si>
    <t>34825003</t>
  </si>
  <si>
    <t>svítidlo interiérové stropní přisazené kruhové D 300-450mm 1900-2500lm</t>
  </si>
  <si>
    <t>1833743679</t>
  </si>
  <si>
    <t>741810002</t>
  </si>
  <si>
    <t>Celková prohlídka elektrického rozvodu a zařízení přes 100 000 do 500 000,- Kč</t>
  </si>
  <si>
    <t>-43974052</t>
  </si>
  <si>
    <t>Zkoušky a prohlídky elektrických rozvodů a zařízení celková prohlídka a vyhotovení revizní zprávy pro objem montážních prací přes 100 do 500 tis. Kč</t>
  </si>
  <si>
    <t>https://podminky.urs.cz/item/CS_URS_2023_01/741810002</t>
  </si>
  <si>
    <t>998741102</t>
  </si>
  <si>
    <t>Přesun hmot tonážní pro silnoproud v objektech v přes 6 do 12 m</t>
  </si>
  <si>
    <t>-383642467</t>
  </si>
  <si>
    <t>Přesun hmot pro silnoproud stanovený z hmotnosti přesunovaného materiálu vodorovná dopravní vzdálenost do 50 m v objektech výšky přes 6 do 12 m</t>
  </si>
  <si>
    <t>https://podminky.urs.cz/item/CS_URS_2023_01/998741102</t>
  </si>
  <si>
    <t>04 - byt 02 vnitřní elektroinstalace</t>
  </si>
  <si>
    <t>1454201815</t>
  </si>
  <si>
    <t>-254835112</t>
  </si>
  <si>
    <t>-448741276</t>
  </si>
  <si>
    <t>-2140472980</t>
  </si>
  <si>
    <t>-881840702</t>
  </si>
  <si>
    <t>1955857384</t>
  </si>
  <si>
    <t>976599579</t>
  </si>
  <si>
    <t>276018447</t>
  </si>
  <si>
    <t>1207130445</t>
  </si>
  <si>
    <t>588839620</t>
  </si>
  <si>
    <t>-1195081022</t>
  </si>
  <si>
    <t>-2036262428</t>
  </si>
  <si>
    <t>-1601886390</t>
  </si>
  <si>
    <t>-1875627948</t>
  </si>
  <si>
    <t>-455586413</t>
  </si>
  <si>
    <t>862404387</t>
  </si>
  <si>
    <t>-1144638100</t>
  </si>
  <si>
    <t>-867178402</t>
  </si>
  <si>
    <t>1117899191</t>
  </si>
  <si>
    <t>-354706323</t>
  </si>
  <si>
    <t>-1608789353</t>
  </si>
  <si>
    <t>-384087060</t>
  </si>
  <si>
    <t>-731115255</t>
  </si>
  <si>
    <t>-74159823</t>
  </si>
  <si>
    <t>700611033</t>
  </si>
  <si>
    <t>868269686</t>
  </si>
  <si>
    <t>-931905492</t>
  </si>
  <si>
    <t>-1618681460</t>
  </si>
  <si>
    <t>1070691734</t>
  </si>
  <si>
    <t>-2005295330</t>
  </si>
  <si>
    <t>-607688549</t>
  </si>
  <si>
    <t>-629063868</t>
  </si>
  <si>
    <t>-1672618647</t>
  </si>
  <si>
    <t>1954028877</t>
  </si>
  <si>
    <t>449279891</t>
  </si>
  <si>
    <t>244616857</t>
  </si>
  <si>
    <t>1504978689</t>
  </si>
  <si>
    <t>-23321501</t>
  </si>
  <si>
    <t>-1838052890</t>
  </si>
  <si>
    <t>-1549997271</t>
  </si>
  <si>
    <t>1669200029</t>
  </si>
  <si>
    <t>-682897212</t>
  </si>
  <si>
    <t>1384755945</t>
  </si>
  <si>
    <t>-306857370</t>
  </si>
  <si>
    <t>-10129835</t>
  </si>
  <si>
    <t>2050885725</t>
  </si>
  <si>
    <t>-430495401</t>
  </si>
  <si>
    <t>-758301488</t>
  </si>
  <si>
    <t>-566835708</t>
  </si>
  <si>
    <t>-744135000</t>
  </si>
  <si>
    <t>-1067238939</t>
  </si>
  <si>
    <t>867526407</t>
  </si>
  <si>
    <t>1487889281</t>
  </si>
  <si>
    <t>1572540732</t>
  </si>
  <si>
    <t>05 - přívod elektro RB1 a RB 2 + rozváděč RHB + Domácí telefon</t>
  </si>
  <si>
    <t xml:space="preserve">    742 - Elektroinstalace - slaboproud</t>
  </si>
  <si>
    <t>HZS - Hodinové zúčtovací sazby</t>
  </si>
  <si>
    <t>-138296758</t>
  </si>
  <si>
    <t>55*0,03</t>
  </si>
  <si>
    <t>1125723256</t>
  </si>
  <si>
    <t>273898884</t>
  </si>
  <si>
    <t>47,5"domácí telefon"</t>
  </si>
  <si>
    <t>7,5"chodba pro kabel mezi REB a RHE"</t>
  </si>
  <si>
    <t>-1850344092</t>
  </si>
  <si>
    <t>0,45+0,15+0,15"prostupy zdmi"</t>
  </si>
  <si>
    <t>2077841400</t>
  </si>
  <si>
    <t>1389615468</t>
  </si>
  <si>
    <t>-802435429</t>
  </si>
  <si>
    <t>0,119*12 'Přepočtené koeficientem množství</t>
  </si>
  <si>
    <t>-914578657</t>
  </si>
  <si>
    <t>1821939442</t>
  </si>
  <si>
    <t>741110511</t>
  </si>
  <si>
    <t>Montáž lišta a kanálek vkládací šířky do 60 mm s víčkem</t>
  </si>
  <si>
    <t>462879178</t>
  </si>
  <si>
    <t>Montáž lišt a kanálků elektroinstalačních se spojkami, ohyby a rohy a s nasunutím do krabic vkládacích s víčkem, šířky do 60 mm</t>
  </si>
  <si>
    <t>https://podminky.urs.cz/item/CS_URS_2023_01/741110511</t>
  </si>
  <si>
    <t>34571008</t>
  </si>
  <si>
    <t>lišta elektroinstalační hranatá PVC 40x40mm</t>
  </si>
  <si>
    <t>699377426</t>
  </si>
  <si>
    <t>15*1,05 'Přepočtené koeficientem množství</t>
  </si>
  <si>
    <t>741122011</t>
  </si>
  <si>
    <t>Montáž kabel Cu bez ukončení uložený pod omítku plný kulatý 2x1,5 až 2,5 mm2 (např. CYKY)</t>
  </si>
  <si>
    <t>174070610</t>
  </si>
  <si>
    <t>Montáž kabelů měděných bez ukončení uložených pod omítku plných kulatých (např. CYKY), počtu a průřezu žil 2x1,5 až 2,5 mm2</t>
  </si>
  <si>
    <t>https://podminky.urs.cz/item/CS_URS_2023_01/741122011</t>
  </si>
  <si>
    <t>34111005</t>
  </si>
  <si>
    <t>kabel instalační jádro Cu plné izolace PVC plášť PVC 450/750V (CYKY) 2x1,5mm2</t>
  </si>
  <si>
    <t>461722667</t>
  </si>
  <si>
    <t>7,5*1,15 'Přepočtené koeficientem množství</t>
  </si>
  <si>
    <t>-1271373212</t>
  </si>
  <si>
    <t>-1097547268</t>
  </si>
  <si>
    <t>15*1,15 'Přepočtené koeficientem množství</t>
  </si>
  <si>
    <t>741122025</t>
  </si>
  <si>
    <t>Montáž kabel Cu bez ukončení uložený pod omítku plný kulatý 4x16 až 25 mm2 (např. CYKY)</t>
  </si>
  <si>
    <t>716081188</t>
  </si>
  <si>
    <t>Montáž kabelů měděných bez ukončení uložených pod omítku plných kulatých (např. CYKY), počtu a průřezu žil 4x16 až 25 mm2</t>
  </si>
  <si>
    <t>https://podminky.urs.cz/item/CS_URS_2023_01/741122025</t>
  </si>
  <si>
    <t>34111080</t>
  </si>
  <si>
    <t>kabel instalační jádro Cu plné izolace PVC plášť PVC 450/750V (CYKY) 4x16mm2</t>
  </si>
  <si>
    <t>-1830674922</t>
  </si>
  <si>
    <t>741122223</t>
  </si>
  <si>
    <t>Montáž kabel Cu plný kulatý žíla 4x16 až 25 mm2 uložený volně (např. CYKY)</t>
  </si>
  <si>
    <t>1797654130</t>
  </si>
  <si>
    <t>Montáž kabelů měděných bez ukončení uložených volně nebo v liště plných kulatých (např. CYKY) počtu a průřezu žil 4x16 až 25 mm2</t>
  </si>
  <si>
    <t>https://podminky.urs.cz/item/CS_URS_2023_01/741122223</t>
  </si>
  <si>
    <t>-276940911</t>
  </si>
  <si>
    <t>741130006</t>
  </si>
  <si>
    <t>Ukončení vodič izolovaný do 16 mm2 v rozváděči nebo na přístroji</t>
  </si>
  <si>
    <t>-2128517527</t>
  </si>
  <si>
    <t>Ukončení vodičů izolovaných s označením a zapojením v rozváděči nebo na přístroji, průřezu žíly do 16 mm2</t>
  </si>
  <si>
    <t>https://podminky.urs.cz/item/CS_URS_2023_01/741130006</t>
  </si>
  <si>
    <t>741210101</t>
  </si>
  <si>
    <t>Montáž rozváděčů litinových, hliníkových nebo plastových sestava do 50 kg</t>
  </si>
  <si>
    <t>-1889352705</t>
  </si>
  <si>
    <t>Montáž rozváděčů litinových, hliníkových nebo plastových bez zapojení vodičů sestavy hmotnosti do 50 kg</t>
  </si>
  <si>
    <t>https://podminky.urs.cz/item/CS_URS_2023_01/741210101</t>
  </si>
  <si>
    <t>35717503</t>
  </si>
  <si>
    <t>jádro elektrorozvodné šířka 360mm 3+0</t>
  </si>
  <si>
    <t>1542747387</t>
  </si>
  <si>
    <t>35711871</t>
  </si>
  <si>
    <t>skříň rozváděče elektroměrového pro přímé měření kompaktní pilíř celoplastové provedení pro 2x dvousazbový třífázový elektroměr a spínací prvek sazby přístroje na elektroměrové desce s plombovatelným krytem jističů (ER222/NKP7P)</t>
  </si>
  <si>
    <t>412224041</t>
  </si>
  <si>
    <t>741310124</t>
  </si>
  <si>
    <t>Montáž přepínač (polo)zapuštěný bezšroubové připojení 6+1-sériový střídavý se zapojením vodičů</t>
  </si>
  <si>
    <t>1978521338</t>
  </si>
  <si>
    <t>Montáž spínačů jedno nebo dvoupólových polozapuštěných nebo zapuštěných se zapojením vodičů bezšroubové připojení přepínačů, řazení 6+1-sériových střídavých</t>
  </si>
  <si>
    <t>https://podminky.urs.cz/item/CS_URS_2023_01/741310124</t>
  </si>
  <si>
    <t>34539049</t>
  </si>
  <si>
    <t>kryt spínače jednoduchý</t>
  </si>
  <si>
    <t>388742965</t>
  </si>
  <si>
    <t>34539017</t>
  </si>
  <si>
    <t>přístroj přepínače střídavého dvojitého, řazení 6+6(6+1) bezšroubové svorky</t>
  </si>
  <si>
    <t>34515771</t>
  </si>
  <si>
    <t>-2109036705</t>
  </si>
  <si>
    <t>34539004</t>
  </si>
  <si>
    <t>přístroj přepínače křížového, řazení 7, 7So šroubové svorky</t>
  </si>
  <si>
    <t>-1834277267</t>
  </si>
  <si>
    <t>34539046</t>
  </si>
  <si>
    <t>kryt spínače jednoduchý, s popisovým polem</t>
  </si>
  <si>
    <t>-1089497411</t>
  </si>
  <si>
    <t>741311815</t>
  </si>
  <si>
    <t>Demontáž spínačů nástěnných normálních do 10 A šroubových bez zachování funkčnosti přes 2 do 4 svorek</t>
  </si>
  <si>
    <t>1224237382</t>
  </si>
  <si>
    <t>Demontáž spínačů bez zachování funkčnosti (do suti) nástěnných, pro prostředí normální do 10 A, připojení šroubové přes 2 svorky do 4 svorek</t>
  </si>
  <si>
    <t>https://podminky.urs.cz/item/CS_URS_2023_01/741311815</t>
  </si>
  <si>
    <t>741371843</t>
  </si>
  <si>
    <t>Demontáž svítidla interiérového se standardní paticí nebo int. zdrojem LED přisazeného stropního přes 0,09 m2 do 0,36 m2 bez zachování funkčnosti</t>
  </si>
  <si>
    <t>64992266</t>
  </si>
  <si>
    <t>Demontáž svítidel bez zachování funkčnosti (do suti) interiérových se standardní paticí (E27, T5, GU10) nebo integrovaným zdrojem LED přisazených, ploše stropních přes 0,09 do 0,36 m2</t>
  </si>
  <si>
    <t>https://podminky.urs.cz/item/CS_URS_2023_01/741371843</t>
  </si>
  <si>
    <t>-479115550</t>
  </si>
  <si>
    <t>567134889</t>
  </si>
  <si>
    <t>741810001</t>
  </si>
  <si>
    <t>Celková prohlídka elektrického rozvodu a zařízení do 100 000,- Kč</t>
  </si>
  <si>
    <t>907570355</t>
  </si>
  <si>
    <t>Zkoušky a prohlídky elektrických rozvodů a zařízení celková prohlídka a vyhotovení revizní zprávy pro objem montážních prací do 100 tis. Kč</t>
  </si>
  <si>
    <t>https://podminky.urs.cz/item/CS_URS_2023_01/741810001</t>
  </si>
  <si>
    <t>-251997482</t>
  </si>
  <si>
    <t>742</t>
  </si>
  <si>
    <t>Elektroinstalace - slaboproud</t>
  </si>
  <si>
    <t>742110002</t>
  </si>
  <si>
    <t>Montáž trubek pro slaboproud plastových ohebných uložených pod omítku</t>
  </si>
  <si>
    <t>470898759</t>
  </si>
  <si>
    <t>Montáž trubek elektroinstalačních plastových ohebných uložených pod omítku</t>
  </si>
  <si>
    <t>https://podminky.urs.cz/item/CS_URS_2023_01/742110002</t>
  </si>
  <si>
    <t>34571051</t>
  </si>
  <si>
    <t>trubka elektroinstalační ohebná EN 500 86-1141 (chránička) D 22,9/28,5mm</t>
  </si>
  <si>
    <t>622072877</t>
  </si>
  <si>
    <t>40*1,05 'Přepočtené koeficientem množství</t>
  </si>
  <si>
    <t>742110504</t>
  </si>
  <si>
    <t>Montáž krabic pro slaboproud zapuštěných plastových odbočných kruhových s víčkem</t>
  </si>
  <si>
    <t>2079951487</t>
  </si>
  <si>
    <t>Montáž krabic elektroinstalačních s víčkem zapuštěných plastových odbočných kruhových</t>
  </si>
  <si>
    <t>https://podminky.urs.cz/item/CS_URS_2023_01/742110504</t>
  </si>
  <si>
    <t>34571521</t>
  </si>
  <si>
    <t>krabice pod omítku PVC odbočná kruhová D 70mm s víčkem a svorkovnicí</t>
  </si>
  <si>
    <t>988052829</t>
  </si>
  <si>
    <t>742124002</t>
  </si>
  <si>
    <t>Montáž kabelů datových FTP, UTP, STP pro vnitřní rozvody do trubky</t>
  </si>
  <si>
    <t>637289562</t>
  </si>
  <si>
    <t>https://podminky.urs.cz/item/CS_URS_2023_01/742124002</t>
  </si>
  <si>
    <t>RMATSLB0003</t>
  </si>
  <si>
    <t>Kabel SYKFY 3x2x0,5</t>
  </si>
  <si>
    <t>-1089300885</t>
  </si>
  <si>
    <t>40*1,2 'Přepočtené koeficientem množství</t>
  </si>
  <si>
    <t>RMATSLB0004</t>
  </si>
  <si>
    <t>Kabel SYKFY 4x2x0,5</t>
  </si>
  <si>
    <t>1429087669</t>
  </si>
  <si>
    <t>5,33333333333333*1,2 'Přepočtené koeficientem množství</t>
  </si>
  <si>
    <t>RMATSLB0005</t>
  </si>
  <si>
    <t>JYTY 4x1</t>
  </si>
  <si>
    <t>-1542964460</t>
  </si>
  <si>
    <t>4,66666666666667*1,2 'Přepočtené koeficientem množství</t>
  </si>
  <si>
    <t>RMATSLB0006</t>
  </si>
  <si>
    <t>CYSY 2x1</t>
  </si>
  <si>
    <t>-1246602699</t>
  </si>
  <si>
    <t>3,33333333333333*1,2 'Přepočtené koeficientem množství</t>
  </si>
  <si>
    <t>742210121</t>
  </si>
  <si>
    <t>Montáž hlásiče automatického bodového</t>
  </si>
  <si>
    <t>-1663108576</t>
  </si>
  <si>
    <t>https://podminky.urs.cz/item/CS_URS_2023_01/742210121</t>
  </si>
  <si>
    <t>R59081433</t>
  </si>
  <si>
    <t>autonomni detekce a signalizace požáru PBZ poznámka 7 výkres D.1.1.20</t>
  </si>
  <si>
    <t>-1297156732</t>
  </si>
  <si>
    <t>742310001</t>
  </si>
  <si>
    <t>Montáž napájecího modulu k domácímu telefonu na DIN lištu</t>
  </si>
  <si>
    <t>905437154</t>
  </si>
  <si>
    <t>Montáž domovního telefonu napájecího modulu na DIN lištu</t>
  </si>
  <si>
    <t>https://podminky.urs.cz/item/CS_URS_2023_01/742310001</t>
  </si>
  <si>
    <t>38227040</t>
  </si>
  <si>
    <t>síťový napáječ domácího telefonu</t>
  </si>
  <si>
    <t>-1056370769</t>
  </si>
  <si>
    <t>742310002</t>
  </si>
  <si>
    <t>Montáž komunikačního tabla k domácímu telefonu</t>
  </si>
  <si>
    <t>1989943200</t>
  </si>
  <si>
    <t>Montáž domovního telefonu komunikačního tabla</t>
  </si>
  <si>
    <t>https://podminky.urs.cz/item/CS_URS_2023_01/742310002</t>
  </si>
  <si>
    <t>38226100</t>
  </si>
  <si>
    <t>zvonkové tablo s elektronickým vrátným 2 tlačítka, rámeček pod omítkou</t>
  </si>
  <si>
    <t>-1999528558</t>
  </si>
  <si>
    <t>742310003</t>
  </si>
  <si>
    <t>Montáž klimatického krytu pro komunikační tablo domácího telefonu</t>
  </si>
  <si>
    <t>-735851361</t>
  </si>
  <si>
    <t>Montáž domovního telefonu klimatického krytu pro komunikační tablo</t>
  </si>
  <si>
    <t>https://podminky.urs.cz/item/CS_URS_2023_01/742310003</t>
  </si>
  <si>
    <t>RMATSLB0001</t>
  </si>
  <si>
    <t>Ochranná stříška proti dešti, nerez</t>
  </si>
  <si>
    <t>1672191337</t>
  </si>
  <si>
    <t>742310005</t>
  </si>
  <si>
    <t>Montáž distributoru signálu domácího telefonu</t>
  </si>
  <si>
    <t>-488602051</t>
  </si>
  <si>
    <t>Montáž domovního telefonu distributoru signálu</t>
  </si>
  <si>
    <t>https://podminky.urs.cz/item/CS_URS_2023_01/742310005</t>
  </si>
  <si>
    <t>RMATSLB0002</t>
  </si>
  <si>
    <t>Analogový systém 4+n. Panel se dvěma tlačítky z eloxovaného hliníku. Instalace pod omítku. Souprava obsahuje: Vstupní panel se 2 tlačítky a hlasovou jednotkou, Zdroj, Dva domovní telefony, instalační krabici</t>
  </si>
  <si>
    <t>-1528569630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</si>
  <si>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</si>
  <si>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</si>
  <si>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</si>
  <si>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</si>
  <si>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</si>
  <si>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</si>
  <si>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-357497393</t>
  </si>
  <si>
    <t>Hodinové zúčtovací sazby profesí PSV provádění stavebních instalací elektrikář odborný</t>
  </si>
  <si>
    <t>https://podminky.urs.cz/item/CS_URS_2023_01/HZS2232</t>
  </si>
  <si>
    <t>6"úpravy rozvaděče RH v DK pro napojení REB"</t>
  </si>
  <si>
    <t>2"1ks 3fáz.vypínač na lištu IS 40A v RH"</t>
  </si>
  <si>
    <t>35822180</t>
  </si>
  <si>
    <t>jistič 3-pólový 40 A vypínací charakteristika C vypínací schopnost 10 kA</t>
  </si>
  <si>
    <t>1697226029</t>
  </si>
  <si>
    <t>06 - společné prostory - oprava povrchů</t>
  </si>
  <si>
    <t>310231041</t>
  </si>
  <si>
    <t>Zazdívka otvorů ve zdivu nadzákladovém pl přes 0,25 do 1 m2 cihlami děrovanými přes P10 do P15, tl. stěny 240 mm</t>
  </si>
  <si>
    <t>-1978166856</t>
  </si>
  <si>
    <t>Zazdívka otvorů ve zdivu nadzákladovém děrovanými cihlami plochy přes 0,25 m2 do 1 m2 přes P10 do P15, tl. zdiva 240 mm</t>
  </si>
  <si>
    <t>https://podminky.urs.cz/item/CS_URS_2023_01/310231041</t>
  </si>
  <si>
    <t>0,8*0,95"po rozváděči 3.NP schodiště"</t>
  </si>
  <si>
    <t>78893190</t>
  </si>
  <si>
    <t>2*6,05"chodba přízemí"</t>
  </si>
  <si>
    <t>2,5*6,05"strop schodiště"</t>
  </si>
  <si>
    <t>611311135</t>
  </si>
  <si>
    <t>Potažení vnitřních schodišťových konstrukcí vápenným štukem tloušťky do 3 mm</t>
  </si>
  <si>
    <t>1434514766</t>
  </si>
  <si>
    <t>Potažení vnitřních ploch vápenným štukem tloušťky do 3 mm schodišťových konstrukcí stropů, stěn, ramen nebo nosníků</t>
  </si>
  <si>
    <t>https://podminky.urs.cz/item/CS_URS_2023_01/611311135</t>
  </si>
  <si>
    <t>1,4*2,5*2"podhled podlaží 2 a 3"</t>
  </si>
  <si>
    <t>1,25*2,5*2"podhled podesta"</t>
  </si>
  <si>
    <t>3,5*1,2*4"podhled schodišťové rameno"</t>
  </si>
  <si>
    <t>(3+3,15+4,5)*6,05*2-2*1,2*2,1-1,3*1,97-2*0,8*1,97"boční stěny schodiště z podesty do suterénu po strop schodiště 3.NP"</t>
  </si>
  <si>
    <t>(3+3,15+4,5)*2,5-3*1,4*1,75"obvodová stěna s okny z mezipodesty suterén po strop"</t>
  </si>
  <si>
    <t>(3+3,3+2,7)*2,5"vnitřní stěna schodiště 1. NP až 3. NP</t>
  </si>
  <si>
    <t>158368444</t>
  </si>
  <si>
    <t>2*3*2+6,05*3*2-1,3*1,97*2-1,25*2,1-1,5*2,47"chodba přízemí"</t>
  </si>
  <si>
    <t>949111111</t>
  </si>
  <si>
    <t>Montáž lešení lehkého kozového trubkového v do 1,2 m</t>
  </si>
  <si>
    <t>sada</t>
  </si>
  <si>
    <t>-1687376380</t>
  </si>
  <si>
    <t>Montáž lešení lehkého kozového trubkového o výšce lešeňové podlahy do 1,2 m</t>
  </si>
  <si>
    <t>https://podminky.urs.cz/item/CS_URS_2023_01/949111111</t>
  </si>
  <si>
    <t>7"pro práci v bytech"</t>
  </si>
  <si>
    <t>949111122</t>
  </si>
  <si>
    <t>Montáž lešení lehkého kozového trubkového ve schodišti v přes 1,5 do 3,5 m</t>
  </si>
  <si>
    <t>-925000263</t>
  </si>
  <si>
    <t>Montáž lešení lehkého kozového trubkového ve schodišti o výšce lešeňové podlahy přes 1,5 do 3,5 m</t>
  </si>
  <si>
    <t>https://podminky.urs.cz/item/CS_URS_2023_01/949111122</t>
  </si>
  <si>
    <t>7"pro práci na schodišti""</t>
  </si>
  <si>
    <t>949111211</t>
  </si>
  <si>
    <t>Příplatek k lešení lehkému kozovému trubkovému v do 1,2 m za první a ZKD den použití</t>
  </si>
  <si>
    <t>-1266403021</t>
  </si>
  <si>
    <t>Montáž lešení lehkého kozového trubkového Příplatek za první a každý další den použití lešení k ceně -1111</t>
  </si>
  <si>
    <t>https://podminky.urs.cz/item/CS_URS_2023_01/949111211</t>
  </si>
  <si>
    <t>7*(9,747+10,023+26,936*2)/8"počet sad*počet normohodin/délka směny</t>
  </si>
  <si>
    <t>949111222</t>
  </si>
  <si>
    <t>Příplatek k lešení lehkému kozovému trubkovému ve schodišti v do 3,5 m za první a ZKD den použití</t>
  </si>
  <si>
    <t>-1504170651</t>
  </si>
  <si>
    <t>Montáž lešení lehkého kozového trubkového Příplatek za první a každý další den použití lešení k ceně -1122</t>
  </si>
  <si>
    <t>https://podminky.urs.cz/item/CS_URS_2023_01/949111222</t>
  </si>
  <si>
    <t>7*71,986/8"počet sad*počet normohodin práce/délka směny"</t>
  </si>
  <si>
    <t>949111811</t>
  </si>
  <si>
    <t>Demontáž lešení lehkého kozového trubkového v do 1,2 m</t>
  </si>
  <si>
    <t>1351825047</t>
  </si>
  <si>
    <t>Demontáž lešení lehkého kozového trubkového o výšce lešeňové podlahy do 1,2 m</t>
  </si>
  <si>
    <t>https://podminky.urs.cz/item/CS_URS_2023_01/949111811</t>
  </si>
  <si>
    <t>949111822</t>
  </si>
  <si>
    <t>Demontáž lešení lehkého kozového trubkového ve schodišti v přes 1,5 do 3,5 m</t>
  </si>
  <si>
    <t>-1345422769</t>
  </si>
  <si>
    <t>Demontáž lešení lehkého kozového trubkového ve schodišti o výšce lešeňové podlahy přes 1,5 do 3,5 m</t>
  </si>
  <si>
    <t>https://podminky.urs.cz/item/CS_URS_2023_01/949111822</t>
  </si>
  <si>
    <t>952901111</t>
  </si>
  <si>
    <t>Vyčištění budov bytové a občanské výstavby při výšce podlaží do 4 m</t>
  </si>
  <si>
    <t>-292658091</t>
  </si>
  <si>
    <t>Vyčištění budov nebo objektů před předáním do užívání budov bytové nebo občanské výstavby, světlé výšky podlaží do 4 m</t>
  </si>
  <si>
    <t>https://podminky.urs.cz/item/CS_URS_2023_01/952901111</t>
  </si>
  <si>
    <t>70,23+4,49"byt č. 1"</t>
  </si>
  <si>
    <t>70,23+4,49"byt č. 2"</t>
  </si>
  <si>
    <t>27,225+7+6,25+16,8"společné prostory"</t>
  </si>
  <si>
    <t>239704268</t>
  </si>
  <si>
    <t>-1972160345</t>
  </si>
  <si>
    <t>2032837337</t>
  </si>
  <si>
    <t>0,111*12 'Přepočtené koeficientem množství</t>
  </si>
  <si>
    <t>-321915304</t>
  </si>
  <si>
    <t>1209159052</t>
  </si>
  <si>
    <t>741211823</t>
  </si>
  <si>
    <t>Demontáž rozvodnic kovových pod omítkou s krytím přes IPx4 plochou do 0,8 m2</t>
  </si>
  <si>
    <t>-64614734</t>
  </si>
  <si>
    <t>Demontáž rozvodnic kovových, uložených pod omítkou, krytí přes IPx 4, plochy přes 0,2 do 0,8 m2</t>
  </si>
  <si>
    <t>https://podminky.urs.cz/item/CS_URS_2023_01/741211823</t>
  </si>
  <si>
    <t>1"rozvodnice 3.NP schodiště"</t>
  </si>
  <si>
    <t>741213813</t>
  </si>
  <si>
    <t>Demontáž kabelu silového z rozvodnice průřezu žil přes 4 do 10 mm2 bez zachování funkčnosti</t>
  </si>
  <si>
    <t>-1693043194</t>
  </si>
  <si>
    <t>Demontáž kabelu z rozvodnice bez zachování funkčnosti (do suti) silových, průřezu přes 4 do 10 mm2</t>
  </si>
  <si>
    <t>https://podminky.urs.cz/item/CS_URS_2023_01/741213813</t>
  </si>
  <si>
    <t>783101201</t>
  </si>
  <si>
    <t>Hrubé obroušení podkladu truhlářských konstrukcí před provedením nátěru</t>
  </si>
  <si>
    <t>-1974336898</t>
  </si>
  <si>
    <t>Příprava podkladu truhlářských konstrukcí před provedením nátěru broušení smirkovým papírem nebo plátnem hrubé</t>
  </si>
  <si>
    <t>https://podminky.urs.cz/item/CS_URS_2023_01/783101201</t>
  </si>
  <si>
    <t>783101203</t>
  </si>
  <si>
    <t>Jemné obroušení podkladu truhlářských konstrukcí před provedením nátěru</t>
  </si>
  <si>
    <t>547255064</t>
  </si>
  <si>
    <t>Příprava podkladu truhlářských konstrukcí před provedením nátěru broušení smirkovým papírem nebo plátnem jemné</t>
  </si>
  <si>
    <t>https://podminky.urs.cz/item/CS_URS_2023_01/783101203</t>
  </si>
  <si>
    <t>783101403</t>
  </si>
  <si>
    <t>Oprášení podkladu truhlářských konstrukcí před provedením nátěru</t>
  </si>
  <si>
    <t>1082405293</t>
  </si>
  <si>
    <t>Příprava podkladu truhlářských konstrukcí před provedením nátěru oprášení</t>
  </si>
  <si>
    <t>https://podminky.urs.cz/item/CS_URS_2023_01/783101403</t>
  </si>
  <si>
    <t>(5*3,5+4*0,3+1,35)*(0,06*3)"madlo zábradlí mezipodesta suterém - 3.NP"</t>
  </si>
  <si>
    <t>783113101</t>
  </si>
  <si>
    <t>Jednonásobný napouštěcí syntetický nátěr truhlářských konstrukcí</t>
  </si>
  <si>
    <t>-308246702</t>
  </si>
  <si>
    <t>Napouštěcí nátěr truhlářských konstrukcí jednonásobný syntetický</t>
  </si>
  <si>
    <t>https://podminky.urs.cz/item/CS_URS_2023_01/783113101</t>
  </si>
  <si>
    <t>783114101</t>
  </si>
  <si>
    <t>Základní jednonásobný syntetický nátěr truhlářských konstrukcí</t>
  </si>
  <si>
    <t>1803005605</t>
  </si>
  <si>
    <t>Základní nátěr truhlářských konstrukcí jednonásobný syntetický</t>
  </si>
  <si>
    <t>https://podminky.urs.cz/item/CS_URS_2023_01/783114101</t>
  </si>
  <si>
    <t>783118201</t>
  </si>
  <si>
    <t>Lakovací jednonásobný syntetický nátěr truhlářských konstrukcí</t>
  </si>
  <si>
    <t>-1860093382</t>
  </si>
  <si>
    <t>Lakovací nátěr truhlářských konstrukcí jednonásobný syntetický</t>
  </si>
  <si>
    <t>https://podminky.urs.cz/item/CS_URS_2023_01/783118201</t>
  </si>
  <si>
    <t>783301303</t>
  </si>
  <si>
    <t>Bezoplachové odrezivění zámečnických konstrukcí</t>
  </si>
  <si>
    <t>-1443330747</t>
  </si>
  <si>
    <t>Příprava podkladu zámečnických konstrukcí před provedením nátěru odrezivění odrezovačem bezoplachovým</t>
  </si>
  <si>
    <t>https://podminky.urs.cz/item/CS_URS_2023_01/783301303</t>
  </si>
  <si>
    <t>783301313</t>
  </si>
  <si>
    <t>Odmaštění zámečnických konstrukcí ředidlovým odmašťovačem</t>
  </si>
  <si>
    <t>2087700928</t>
  </si>
  <si>
    <t>Příprava podkladu zámečnických konstrukcí před provedením nátěru odmaštění odmašťovačem ředidlovým</t>
  </si>
  <si>
    <t>https://podminky.urs.cz/item/CS_URS_2023_01/783301313</t>
  </si>
  <si>
    <t>783301401</t>
  </si>
  <si>
    <t>Ometení zámečnických konstrukcí</t>
  </si>
  <si>
    <t>-710647550</t>
  </si>
  <si>
    <t>Příprava podkladu zámečnických konstrukcí před provedením nátěru ometení</t>
  </si>
  <si>
    <t>https://podminky.urs.cz/item/CS_URS_2023_01/783301401</t>
  </si>
  <si>
    <t>(5*3,5+4*0,3+1,35)*2*(0,05*2+0,01*2)"horní a dolní pás"</t>
  </si>
  <si>
    <t>(5*3,5+4*0,3+1,35)*10*1,05*(4*0,025)"sloupky"</t>
  </si>
  <si>
    <t>-551915444</t>
  </si>
  <si>
    <t>-678324689</t>
  </si>
  <si>
    <t>-353860821</t>
  </si>
  <si>
    <t>1831328285</t>
  </si>
  <si>
    <t>784111007</t>
  </si>
  <si>
    <t>Oprášení (ometení ) podkladu na schodišti podlaží v do 3,80 m</t>
  </si>
  <si>
    <t>-1185935816</t>
  </si>
  <si>
    <t>Oprášení (ometení) podkladu na schodišti o výšce podlaží přes 3,80 do 5,00 m</t>
  </si>
  <si>
    <t>https://podminky.urs.cz/item/CS_URS_2023_01/784111007</t>
  </si>
  <si>
    <t>784111031</t>
  </si>
  <si>
    <t>Omytí podkladu v místnostech v do 3,80 m</t>
  </si>
  <si>
    <t>1807555501</t>
  </si>
  <si>
    <t>Omytí podkladu omytí v místnostech výšky do 3,80 m</t>
  </si>
  <si>
    <t>https://podminky.urs.cz/item/CS_URS_2023_01/784111031</t>
  </si>
  <si>
    <t>64,073"před štukováním"</t>
  </si>
  <si>
    <t>784111037</t>
  </si>
  <si>
    <t>Omytí podkladu na schodišti podlaží v do 3,80 m</t>
  </si>
  <si>
    <t>2048924317</t>
  </si>
  <si>
    <t>Omytí podkladu omytí na schodišti o výšce podlaží do 3,80 m</t>
  </si>
  <si>
    <t>https://podminky.urs.cz/item/CS_URS_2023_01/784111037</t>
  </si>
  <si>
    <t>189,937"před štukováním"</t>
  </si>
  <si>
    <t>1683718830</t>
  </si>
  <si>
    <t>784121007</t>
  </si>
  <si>
    <t>Oškrabání malby na schodišti podlaží v do 3,80 m</t>
  </si>
  <si>
    <t>2020720902</t>
  </si>
  <si>
    <t>Oškrabání malby na schodišti o výšce podlaží do 3,80 m</t>
  </si>
  <si>
    <t>https://podminky.urs.cz/item/CS_URS_2023_01/784121007</t>
  </si>
  <si>
    <t>784181121</t>
  </si>
  <si>
    <t>Hloubková jednonásobná bezbarvá penetrace podkladu v místnostech v do 3,80 m</t>
  </si>
  <si>
    <t>-839369315</t>
  </si>
  <si>
    <t>Penetrace podkladu jednonásobná hloubková akrylátová bezbarvá v místnostech výšky do 3,80 m</t>
  </si>
  <si>
    <t>https://podminky.urs.cz/item/CS_URS_2023_01/784181121</t>
  </si>
  <si>
    <t>784181127</t>
  </si>
  <si>
    <t>Hloubková jednonásobná bezbarvá penetrace podkladu na schodišti podlaží v do 3,80 m</t>
  </si>
  <si>
    <t>187767510</t>
  </si>
  <si>
    <t>Penetrace podkladu jednonásobná hloubková akrylátová bezbarvá na schodišti o výšce podlaží do 3,80 m</t>
  </si>
  <si>
    <t>https://podminky.urs.cz/item/CS_URS_2023_01/784181127</t>
  </si>
  <si>
    <t>784211101</t>
  </si>
  <si>
    <t>Dvojnásobné bílé malby ze směsí za mokra výborně oděruvzdorných v místnostech v do 3,80 m</t>
  </si>
  <si>
    <t>-1280401681</t>
  </si>
  <si>
    <t>Malby z malířských směsí oděruvzdorných za mokra dvojnásobné, bílé za mokra oděruvzdorné výborně v místnostech výšky do 3,80 m</t>
  </si>
  <si>
    <t>https://podminky.urs.cz/item/CS_URS_2023_01/784211101</t>
  </si>
  <si>
    <t>784211107</t>
  </si>
  <si>
    <t>Dvojnásobné bílé malby ze směsí za mokra výborně oděruvzdorných na schodišti v do 3,80 m</t>
  </si>
  <si>
    <t>1244738533</t>
  </si>
  <si>
    <t>Malby z malířských směsí oděruvzdorných za mokra dvojnásobné, bílé za mokra oděruvzdorné výborně na schodišti o výšce podlaží do 3,80 m</t>
  </si>
  <si>
    <t>https://podminky.urs.cz/item/CS_URS_2023_01/784211107</t>
  </si>
  <si>
    <t>07 - VRN</t>
  </si>
  <si>
    <t>VRN - Vedlejší rozpočtové náklady</t>
  </si>
  <si>
    <t xml:space="preserve">    VRN9 - Ostatní náklady</t>
  </si>
  <si>
    <t>-908361553</t>
  </si>
  <si>
    <t xml:space="preserve">7+7"vyvěšená dveřních křídel před zahájením prací  a jejich opětovné zavěšení po skončení prací"</t>
  </si>
  <si>
    <t>Vedlejší rozpočtové náklady</t>
  </si>
  <si>
    <t>VRN9</t>
  </si>
  <si>
    <t>Ostatní náklady</t>
  </si>
  <si>
    <t>091003000</t>
  </si>
  <si>
    <t>Ostatní náklady bez rozlišení</t>
  </si>
  <si>
    <t>1024</t>
  </si>
  <si>
    <t>1701788855</t>
  </si>
  <si>
    <t>https://podminky.urs.cz/item/CS_URS_2023_01/091003000</t>
  </si>
  <si>
    <t>9,47"309 ochrana podlahové krytiny"</t>
  </si>
  <si>
    <t>1,33"310 ochrana podlahové krytiny"</t>
  </si>
  <si>
    <t>14,15"311 ochrana podlahové krytiny"</t>
  </si>
  <si>
    <t>1,27"312 ochrana podlahové krytiny"</t>
  </si>
  <si>
    <t>21,62"313 ochrana podlahové krytiny"</t>
  </si>
  <si>
    <t>3,16"314 ochrana podlahové krytiny"</t>
  </si>
  <si>
    <t>15,13"315 ochrana podlahové krytiny"</t>
  </si>
  <si>
    <t>8,57"316 ochrana podlahové krytiny"</t>
  </si>
  <si>
    <t>28451111</t>
  </si>
  <si>
    <t>podložka pod koberec z husté gumové drti, juty a plsti, tl 10mm</t>
  </si>
  <si>
    <t>-145322454</t>
  </si>
  <si>
    <t>74,7*1,1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</si>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</sst>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2272205" TargetMode="External" /><Relationship Id="rId2" Type="http://schemas.openxmlformats.org/officeDocument/2006/relationships/hyperlink" Target="https://podminky.urs.cz/item/CS_URS_2023_01/611311131" TargetMode="External" /><Relationship Id="rId3" Type="http://schemas.openxmlformats.org/officeDocument/2006/relationships/hyperlink" Target="https://podminky.urs.cz/item/CS_URS_2023_01/612135101" TargetMode="External" /><Relationship Id="rId4" Type="http://schemas.openxmlformats.org/officeDocument/2006/relationships/hyperlink" Target="https://podminky.urs.cz/item/CS_URS_2023_01/612311131" TargetMode="External" /><Relationship Id="rId5" Type="http://schemas.openxmlformats.org/officeDocument/2006/relationships/hyperlink" Target="https://podminky.urs.cz/item/CS_URS_2023_01/974031132" TargetMode="External" /><Relationship Id="rId6" Type="http://schemas.openxmlformats.org/officeDocument/2006/relationships/hyperlink" Target="https://podminky.urs.cz/item/CS_URS_2023_01/974031142" TargetMode="External" /><Relationship Id="rId7" Type="http://schemas.openxmlformats.org/officeDocument/2006/relationships/hyperlink" Target="https://podminky.urs.cz/item/CS_URS_2023_01/997013213" TargetMode="External" /><Relationship Id="rId8" Type="http://schemas.openxmlformats.org/officeDocument/2006/relationships/hyperlink" Target="https://podminky.urs.cz/item/CS_URS_2023_01/997013501" TargetMode="External" /><Relationship Id="rId9" Type="http://schemas.openxmlformats.org/officeDocument/2006/relationships/hyperlink" Target="https://podminky.urs.cz/item/CS_URS_2023_01/997013509" TargetMode="External" /><Relationship Id="rId10" Type="http://schemas.openxmlformats.org/officeDocument/2006/relationships/hyperlink" Target="https://podminky.urs.cz/item/CS_URS_2023_01/997013631" TargetMode="External" /><Relationship Id="rId11" Type="http://schemas.openxmlformats.org/officeDocument/2006/relationships/hyperlink" Target="https://podminky.urs.cz/item/CS_URS_2023_01/998018002" TargetMode="External" /><Relationship Id="rId12" Type="http://schemas.openxmlformats.org/officeDocument/2006/relationships/hyperlink" Target="https://podminky.urs.cz/item/CS_URS_2023_01/711111052" TargetMode="External" /><Relationship Id="rId13" Type="http://schemas.openxmlformats.org/officeDocument/2006/relationships/hyperlink" Target="https://podminky.urs.cz/item/CS_URS_2023_01/721173723" TargetMode="External" /><Relationship Id="rId14" Type="http://schemas.openxmlformats.org/officeDocument/2006/relationships/hyperlink" Target="https://podminky.urs.cz/item/CS_URS_2023_01/721229111" TargetMode="External" /><Relationship Id="rId15" Type="http://schemas.openxmlformats.org/officeDocument/2006/relationships/hyperlink" Target="https://podminky.urs.cz/item/CS_URS_2023_01/998721102" TargetMode="External" /><Relationship Id="rId16" Type="http://schemas.openxmlformats.org/officeDocument/2006/relationships/hyperlink" Target="https://podminky.urs.cz/item/CS_URS_2023_01/722174001" TargetMode="External" /><Relationship Id="rId17" Type="http://schemas.openxmlformats.org/officeDocument/2006/relationships/hyperlink" Target="https://podminky.urs.cz/item/CS_URS_2023_01/998722102" TargetMode="External" /><Relationship Id="rId18" Type="http://schemas.openxmlformats.org/officeDocument/2006/relationships/hyperlink" Target="https://podminky.urs.cz/item/CS_URS_2023_01/725110811" TargetMode="External" /><Relationship Id="rId19" Type="http://schemas.openxmlformats.org/officeDocument/2006/relationships/hyperlink" Target="https://podminky.urs.cz/item/CS_URS_2023_01/725112171" TargetMode="External" /><Relationship Id="rId20" Type="http://schemas.openxmlformats.org/officeDocument/2006/relationships/hyperlink" Target="https://podminky.urs.cz/item/CS_URS_2023_01/725210821" TargetMode="External" /><Relationship Id="rId21" Type="http://schemas.openxmlformats.org/officeDocument/2006/relationships/hyperlink" Target="https://podminky.urs.cz/item/CS_URS_2023_01/725211602" TargetMode="External" /><Relationship Id="rId22" Type="http://schemas.openxmlformats.org/officeDocument/2006/relationships/hyperlink" Target="https://podminky.urs.cz/item/CS_URS_2023_01/725220842" TargetMode="External" /><Relationship Id="rId23" Type="http://schemas.openxmlformats.org/officeDocument/2006/relationships/hyperlink" Target="https://podminky.urs.cz/item/CS_URS_2023_01/725222116" TargetMode="External" /><Relationship Id="rId24" Type="http://schemas.openxmlformats.org/officeDocument/2006/relationships/hyperlink" Target="https://podminky.urs.cz/item/CS_URS_2023_01/725310823" TargetMode="External" /><Relationship Id="rId25" Type="http://schemas.openxmlformats.org/officeDocument/2006/relationships/hyperlink" Target="https://podminky.urs.cz/item/CS_URS_2023_01/725311131" TargetMode="External" /><Relationship Id="rId26" Type="http://schemas.openxmlformats.org/officeDocument/2006/relationships/hyperlink" Target="https://podminky.urs.cz/item/CS_URS_2023_01/725813112" TargetMode="External" /><Relationship Id="rId27" Type="http://schemas.openxmlformats.org/officeDocument/2006/relationships/hyperlink" Target="https://podminky.urs.cz/item/CS_URS_2023_01/725821325" TargetMode="External" /><Relationship Id="rId28" Type="http://schemas.openxmlformats.org/officeDocument/2006/relationships/hyperlink" Target="https://podminky.urs.cz/item/CS_URS_2023_01/725822613" TargetMode="External" /><Relationship Id="rId29" Type="http://schemas.openxmlformats.org/officeDocument/2006/relationships/hyperlink" Target="https://podminky.urs.cz/item/CS_URS_2023_01/725831332" TargetMode="External" /><Relationship Id="rId30" Type="http://schemas.openxmlformats.org/officeDocument/2006/relationships/hyperlink" Target="https://podminky.urs.cz/item/CS_URS_2023_01/725839102" TargetMode="External" /><Relationship Id="rId31" Type="http://schemas.openxmlformats.org/officeDocument/2006/relationships/hyperlink" Target="https://podminky.urs.cz/item/CS_URS_2023_01/725861312" TargetMode="External" /><Relationship Id="rId32" Type="http://schemas.openxmlformats.org/officeDocument/2006/relationships/hyperlink" Target="https://podminky.urs.cz/item/CS_URS_2023_01/725980123" TargetMode="External" /><Relationship Id="rId33" Type="http://schemas.openxmlformats.org/officeDocument/2006/relationships/hyperlink" Target="https://podminky.urs.cz/item/CS_URS_2023_01/751122071" TargetMode="External" /><Relationship Id="rId34" Type="http://schemas.openxmlformats.org/officeDocument/2006/relationships/hyperlink" Target="https://podminky.urs.cz/item/CS_URS_2023_01/751525051" TargetMode="External" /><Relationship Id="rId35" Type="http://schemas.openxmlformats.org/officeDocument/2006/relationships/hyperlink" Target="https://podminky.urs.cz/item/CS_URS_2023_01/751537011" TargetMode="External" /><Relationship Id="rId36" Type="http://schemas.openxmlformats.org/officeDocument/2006/relationships/hyperlink" Target="https://podminky.urs.cz/item/CS_URS_2023_01/998751101" TargetMode="External" /><Relationship Id="rId37" Type="http://schemas.openxmlformats.org/officeDocument/2006/relationships/hyperlink" Target="https://podminky.urs.cz/item/CS_URS_2023_01/766660021" TargetMode="External" /><Relationship Id="rId38" Type="http://schemas.openxmlformats.org/officeDocument/2006/relationships/hyperlink" Target="https://podminky.urs.cz/item/CS_URS_2023_01/766660101" TargetMode="External" /><Relationship Id="rId39" Type="http://schemas.openxmlformats.org/officeDocument/2006/relationships/hyperlink" Target="https://podminky.urs.cz/item/CS_URS_2023_01/766691914" TargetMode="External" /><Relationship Id="rId40" Type="http://schemas.openxmlformats.org/officeDocument/2006/relationships/hyperlink" Target="https://podminky.urs.cz/item/CS_URS_2023_01/766811112" TargetMode="External" /><Relationship Id="rId41" Type="http://schemas.openxmlformats.org/officeDocument/2006/relationships/hyperlink" Target="https://podminky.urs.cz/item/CS_URS_2023_01/766811144" TargetMode="External" /><Relationship Id="rId42" Type="http://schemas.openxmlformats.org/officeDocument/2006/relationships/hyperlink" Target="https://podminky.urs.cz/item/CS_URS_2023_01/766811152" TargetMode="External" /><Relationship Id="rId43" Type="http://schemas.openxmlformats.org/officeDocument/2006/relationships/hyperlink" Target="https://podminky.urs.cz/item/CS_URS_2023_01/766812830" TargetMode="External" /><Relationship Id="rId44" Type="http://schemas.openxmlformats.org/officeDocument/2006/relationships/hyperlink" Target="https://podminky.urs.cz/item/CS_URS_2023_01/771111011" TargetMode="External" /><Relationship Id="rId45" Type="http://schemas.openxmlformats.org/officeDocument/2006/relationships/hyperlink" Target="https://podminky.urs.cz/item/CS_URS_2023_01/771121011" TargetMode="External" /><Relationship Id="rId46" Type="http://schemas.openxmlformats.org/officeDocument/2006/relationships/hyperlink" Target="https://podminky.urs.cz/item/CS_URS_2023_01/771573810" TargetMode="External" /><Relationship Id="rId47" Type="http://schemas.openxmlformats.org/officeDocument/2006/relationships/hyperlink" Target="https://podminky.urs.cz/item/CS_URS_2023_01/771574154" TargetMode="External" /><Relationship Id="rId48" Type="http://schemas.openxmlformats.org/officeDocument/2006/relationships/hyperlink" Target="https://podminky.urs.cz/item/CS_URS_2023_01/771591115" TargetMode="External" /><Relationship Id="rId49" Type="http://schemas.openxmlformats.org/officeDocument/2006/relationships/hyperlink" Target="https://podminky.urs.cz/item/CS_URS_2023_01/771592011" TargetMode="External" /><Relationship Id="rId50" Type="http://schemas.openxmlformats.org/officeDocument/2006/relationships/hyperlink" Target="https://podminky.urs.cz/item/CS_URS_2023_01/998771102" TargetMode="External" /><Relationship Id="rId51" Type="http://schemas.openxmlformats.org/officeDocument/2006/relationships/hyperlink" Target="https://podminky.urs.cz/item/CS_URS_2023_01/998771181" TargetMode="External" /><Relationship Id="rId52" Type="http://schemas.openxmlformats.org/officeDocument/2006/relationships/hyperlink" Target="https://podminky.urs.cz/item/CS_URS_2023_01/776111311" TargetMode="External" /><Relationship Id="rId53" Type="http://schemas.openxmlformats.org/officeDocument/2006/relationships/hyperlink" Target="https://podminky.urs.cz/item/CS_URS_2023_01/776121112" TargetMode="External" /><Relationship Id="rId54" Type="http://schemas.openxmlformats.org/officeDocument/2006/relationships/hyperlink" Target="https://podminky.urs.cz/item/CS_URS_2023_01/776141113" TargetMode="External" /><Relationship Id="rId55" Type="http://schemas.openxmlformats.org/officeDocument/2006/relationships/hyperlink" Target="https://podminky.urs.cz/item/CS_URS_2023_01/776201811" TargetMode="External" /><Relationship Id="rId56" Type="http://schemas.openxmlformats.org/officeDocument/2006/relationships/hyperlink" Target="https://podminky.urs.cz/item/CS_URS_2023_01/776231111" TargetMode="External" /><Relationship Id="rId57" Type="http://schemas.openxmlformats.org/officeDocument/2006/relationships/hyperlink" Target="https://podminky.urs.cz/item/CS_URS_2023_01/776410811" TargetMode="External" /><Relationship Id="rId58" Type="http://schemas.openxmlformats.org/officeDocument/2006/relationships/hyperlink" Target="https://podminky.urs.cz/item/CS_URS_2023_01/776411111" TargetMode="External" /><Relationship Id="rId59" Type="http://schemas.openxmlformats.org/officeDocument/2006/relationships/hyperlink" Target="https://podminky.urs.cz/item/CS_URS_2023_01/776991141" TargetMode="External" /><Relationship Id="rId60" Type="http://schemas.openxmlformats.org/officeDocument/2006/relationships/hyperlink" Target="https://podminky.urs.cz/item/CS_URS_2023_01/998776102" TargetMode="External" /><Relationship Id="rId61" Type="http://schemas.openxmlformats.org/officeDocument/2006/relationships/hyperlink" Target="https://podminky.urs.cz/item/CS_URS_2023_01/998776181" TargetMode="External" /><Relationship Id="rId62" Type="http://schemas.openxmlformats.org/officeDocument/2006/relationships/hyperlink" Target="https://podminky.urs.cz/item/CS_URS_2023_01/781111011" TargetMode="External" /><Relationship Id="rId63" Type="http://schemas.openxmlformats.org/officeDocument/2006/relationships/hyperlink" Target="https://podminky.urs.cz/item/CS_URS_2023_01/781121011" TargetMode="External" /><Relationship Id="rId64" Type="http://schemas.openxmlformats.org/officeDocument/2006/relationships/hyperlink" Target="https://podminky.urs.cz/item/CS_URS_2023_01/781473810" TargetMode="External" /><Relationship Id="rId65" Type="http://schemas.openxmlformats.org/officeDocument/2006/relationships/hyperlink" Target="https://podminky.urs.cz/item/CS_URS_2023_01/781484116" TargetMode="External" /><Relationship Id="rId66" Type="http://schemas.openxmlformats.org/officeDocument/2006/relationships/hyperlink" Target="https://podminky.urs.cz/item/CS_URS_2023_01/781493611" TargetMode="External" /><Relationship Id="rId67" Type="http://schemas.openxmlformats.org/officeDocument/2006/relationships/hyperlink" Target="https://podminky.urs.cz/item/CS_URS_2023_01/781494111" TargetMode="External" /><Relationship Id="rId68" Type="http://schemas.openxmlformats.org/officeDocument/2006/relationships/hyperlink" Target="https://podminky.urs.cz/item/CS_URS_2023_01/781494211" TargetMode="External" /><Relationship Id="rId69" Type="http://schemas.openxmlformats.org/officeDocument/2006/relationships/hyperlink" Target="https://podminky.urs.cz/item/CS_URS_2023_01/781495211" TargetMode="External" /><Relationship Id="rId70" Type="http://schemas.openxmlformats.org/officeDocument/2006/relationships/hyperlink" Target="https://podminky.urs.cz/item/CS_URS_2023_01/998781102" TargetMode="External" /><Relationship Id="rId71" Type="http://schemas.openxmlformats.org/officeDocument/2006/relationships/hyperlink" Target="https://podminky.urs.cz/item/CS_URS_2023_01/998781181" TargetMode="External" /><Relationship Id="rId72" Type="http://schemas.openxmlformats.org/officeDocument/2006/relationships/hyperlink" Target="https://podminky.urs.cz/item/CS_URS_2023_01/783301311" TargetMode="External" /><Relationship Id="rId73" Type="http://schemas.openxmlformats.org/officeDocument/2006/relationships/hyperlink" Target="https://podminky.urs.cz/item/CS_URS_2023_01/783314101" TargetMode="External" /><Relationship Id="rId74" Type="http://schemas.openxmlformats.org/officeDocument/2006/relationships/hyperlink" Target="https://podminky.urs.cz/item/CS_URS_2023_01/783314201" TargetMode="External" /><Relationship Id="rId75" Type="http://schemas.openxmlformats.org/officeDocument/2006/relationships/hyperlink" Target="https://podminky.urs.cz/item/CS_URS_2023_01/783315101" TargetMode="External" /><Relationship Id="rId76" Type="http://schemas.openxmlformats.org/officeDocument/2006/relationships/hyperlink" Target="https://podminky.urs.cz/item/CS_URS_2023_01/783317101" TargetMode="External" /><Relationship Id="rId77" Type="http://schemas.openxmlformats.org/officeDocument/2006/relationships/hyperlink" Target="https://podminky.urs.cz/item/CS_URS_2023_01/784111001" TargetMode="External" /><Relationship Id="rId78" Type="http://schemas.openxmlformats.org/officeDocument/2006/relationships/hyperlink" Target="https://podminky.urs.cz/item/CS_URS_2023_01/784121001" TargetMode="External" /><Relationship Id="rId79" Type="http://schemas.openxmlformats.org/officeDocument/2006/relationships/hyperlink" Target="https://podminky.urs.cz/item/CS_URS_2023_01/784161101" TargetMode="External" /><Relationship Id="rId80" Type="http://schemas.openxmlformats.org/officeDocument/2006/relationships/hyperlink" Target="https://podminky.urs.cz/item/CS_URS_2023_01/784181101" TargetMode="External" /><Relationship Id="rId81" Type="http://schemas.openxmlformats.org/officeDocument/2006/relationships/hyperlink" Target="https://podminky.urs.cz/item/CS_URS_2023_01/784221101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311131" TargetMode="External" /><Relationship Id="rId2" Type="http://schemas.openxmlformats.org/officeDocument/2006/relationships/hyperlink" Target="https://podminky.urs.cz/item/CS_URS_2023_01/612135101" TargetMode="External" /><Relationship Id="rId3" Type="http://schemas.openxmlformats.org/officeDocument/2006/relationships/hyperlink" Target="https://podminky.urs.cz/item/CS_URS_2023_01/612311131" TargetMode="External" /><Relationship Id="rId4" Type="http://schemas.openxmlformats.org/officeDocument/2006/relationships/hyperlink" Target="https://podminky.urs.cz/item/CS_URS_2023_01/974031132" TargetMode="External" /><Relationship Id="rId5" Type="http://schemas.openxmlformats.org/officeDocument/2006/relationships/hyperlink" Target="https://podminky.urs.cz/item/CS_URS_2023_01/974031142" TargetMode="External" /><Relationship Id="rId6" Type="http://schemas.openxmlformats.org/officeDocument/2006/relationships/hyperlink" Target="https://podminky.urs.cz/item/CS_URS_2023_01/997013213" TargetMode="External" /><Relationship Id="rId7" Type="http://schemas.openxmlformats.org/officeDocument/2006/relationships/hyperlink" Target="https://podminky.urs.cz/item/CS_URS_2023_01/997013501" TargetMode="External" /><Relationship Id="rId8" Type="http://schemas.openxmlformats.org/officeDocument/2006/relationships/hyperlink" Target="https://podminky.urs.cz/item/CS_URS_2023_01/997013509" TargetMode="External" /><Relationship Id="rId9" Type="http://schemas.openxmlformats.org/officeDocument/2006/relationships/hyperlink" Target="https://podminky.urs.cz/item/CS_URS_2023_01/997013631" TargetMode="External" /><Relationship Id="rId10" Type="http://schemas.openxmlformats.org/officeDocument/2006/relationships/hyperlink" Target="https://podminky.urs.cz/item/CS_URS_2023_01/998018002" TargetMode="External" /><Relationship Id="rId11" Type="http://schemas.openxmlformats.org/officeDocument/2006/relationships/hyperlink" Target="https://podminky.urs.cz/item/CS_URS_2023_01/721173723" TargetMode="External" /><Relationship Id="rId12" Type="http://schemas.openxmlformats.org/officeDocument/2006/relationships/hyperlink" Target="https://podminky.urs.cz/item/CS_URS_2023_01/721173723" TargetMode="External" /><Relationship Id="rId13" Type="http://schemas.openxmlformats.org/officeDocument/2006/relationships/hyperlink" Target="https://podminky.urs.cz/item/CS_URS_2023_01/721229111" TargetMode="External" /><Relationship Id="rId14" Type="http://schemas.openxmlformats.org/officeDocument/2006/relationships/hyperlink" Target="https://podminky.urs.cz/item/CS_URS_2023_01/998721102" TargetMode="External" /><Relationship Id="rId15" Type="http://schemas.openxmlformats.org/officeDocument/2006/relationships/hyperlink" Target="https://podminky.urs.cz/item/CS_URS_2023_01/998721181" TargetMode="External" /><Relationship Id="rId16" Type="http://schemas.openxmlformats.org/officeDocument/2006/relationships/hyperlink" Target="https://podminky.urs.cz/item/CS_URS_2023_01/722160106" TargetMode="External" /><Relationship Id="rId17" Type="http://schemas.openxmlformats.org/officeDocument/2006/relationships/hyperlink" Target="https://podminky.urs.cz/item/CS_URS_2023_01/722174001" TargetMode="External" /><Relationship Id="rId18" Type="http://schemas.openxmlformats.org/officeDocument/2006/relationships/hyperlink" Target="https://podminky.urs.cz/item/CS_URS_2023_01/722181211" TargetMode="External" /><Relationship Id="rId19" Type="http://schemas.openxmlformats.org/officeDocument/2006/relationships/hyperlink" Target="https://podminky.urs.cz/item/CS_URS_2023_01/722231211" TargetMode="External" /><Relationship Id="rId20" Type="http://schemas.openxmlformats.org/officeDocument/2006/relationships/hyperlink" Target="https://podminky.urs.cz/item/CS_URS_2023_01/722231221" TargetMode="External" /><Relationship Id="rId21" Type="http://schemas.openxmlformats.org/officeDocument/2006/relationships/hyperlink" Target="https://podminky.urs.cz/item/CS_URS_2023_01/998722102" TargetMode="External" /><Relationship Id="rId22" Type="http://schemas.openxmlformats.org/officeDocument/2006/relationships/hyperlink" Target="https://podminky.urs.cz/item/CS_URS_2023_01/998722181" TargetMode="External" /><Relationship Id="rId23" Type="http://schemas.openxmlformats.org/officeDocument/2006/relationships/hyperlink" Target="https://podminky.urs.cz/item/CS_URS_2023_01/725532102" TargetMode="External" /><Relationship Id="rId24" Type="http://schemas.openxmlformats.org/officeDocument/2006/relationships/hyperlink" Target="https://podminky.urs.cz/item/CS_URS_2023_01/725532316" TargetMode="External" /><Relationship Id="rId25" Type="http://schemas.openxmlformats.org/officeDocument/2006/relationships/hyperlink" Target="https://podminky.urs.cz/item/CS_URS_2023_01/725813112" TargetMode="External" /><Relationship Id="rId26" Type="http://schemas.openxmlformats.org/officeDocument/2006/relationships/hyperlink" Target="https://podminky.urs.cz/item/CS_URS_2023_01/725861312" TargetMode="External" /><Relationship Id="rId27" Type="http://schemas.openxmlformats.org/officeDocument/2006/relationships/hyperlink" Target="https://podminky.urs.cz/item/CS_URS_2023_01/725980123" TargetMode="External" /><Relationship Id="rId28" Type="http://schemas.openxmlformats.org/officeDocument/2006/relationships/hyperlink" Target="https://podminky.urs.cz/item/CS_URS_2023_01/998725102" TargetMode="External" /><Relationship Id="rId29" Type="http://schemas.openxmlformats.org/officeDocument/2006/relationships/hyperlink" Target="https://podminky.urs.cz/item/CS_URS_2023_01/998725181" TargetMode="External" /><Relationship Id="rId30" Type="http://schemas.openxmlformats.org/officeDocument/2006/relationships/hyperlink" Target="https://podminky.urs.cz/item/CS_URS_2023_01/751122071" TargetMode="External" /><Relationship Id="rId31" Type="http://schemas.openxmlformats.org/officeDocument/2006/relationships/hyperlink" Target="https://podminky.urs.cz/item/CS_URS_2023_01/751525051" TargetMode="External" /><Relationship Id="rId32" Type="http://schemas.openxmlformats.org/officeDocument/2006/relationships/hyperlink" Target="https://podminky.urs.cz/item/CS_URS_2023_01/751537011" TargetMode="External" /><Relationship Id="rId33" Type="http://schemas.openxmlformats.org/officeDocument/2006/relationships/hyperlink" Target="https://podminky.urs.cz/item/CS_URS_2023_01/998751101" TargetMode="External" /><Relationship Id="rId34" Type="http://schemas.openxmlformats.org/officeDocument/2006/relationships/hyperlink" Target="https://podminky.urs.cz/item/CS_URS_2023_01/766660021" TargetMode="External" /><Relationship Id="rId35" Type="http://schemas.openxmlformats.org/officeDocument/2006/relationships/hyperlink" Target="https://podminky.urs.cz/item/CS_URS_2023_01/781111011" TargetMode="External" /><Relationship Id="rId36" Type="http://schemas.openxmlformats.org/officeDocument/2006/relationships/hyperlink" Target="https://podminky.urs.cz/item/CS_URS_2023_01/781121011" TargetMode="External" /><Relationship Id="rId37" Type="http://schemas.openxmlformats.org/officeDocument/2006/relationships/hyperlink" Target="https://podminky.urs.cz/item/CS_URS_2023_01/781473810" TargetMode="External" /><Relationship Id="rId38" Type="http://schemas.openxmlformats.org/officeDocument/2006/relationships/hyperlink" Target="https://podminky.urs.cz/item/CS_URS_2023_01/781484116" TargetMode="External" /><Relationship Id="rId39" Type="http://schemas.openxmlformats.org/officeDocument/2006/relationships/hyperlink" Target="https://podminky.urs.cz/item/CS_URS_2023_01/781493611" TargetMode="External" /><Relationship Id="rId40" Type="http://schemas.openxmlformats.org/officeDocument/2006/relationships/hyperlink" Target="https://podminky.urs.cz/item/CS_URS_2023_01/781494111" TargetMode="External" /><Relationship Id="rId41" Type="http://schemas.openxmlformats.org/officeDocument/2006/relationships/hyperlink" Target="https://podminky.urs.cz/item/CS_URS_2023_01/781494211" TargetMode="External" /><Relationship Id="rId42" Type="http://schemas.openxmlformats.org/officeDocument/2006/relationships/hyperlink" Target="https://podminky.urs.cz/item/CS_URS_2023_01/781495211" TargetMode="External" /><Relationship Id="rId43" Type="http://schemas.openxmlformats.org/officeDocument/2006/relationships/hyperlink" Target="https://podminky.urs.cz/item/CS_URS_2023_01/998781102" TargetMode="External" /><Relationship Id="rId44" Type="http://schemas.openxmlformats.org/officeDocument/2006/relationships/hyperlink" Target="https://podminky.urs.cz/item/CS_URS_2023_01/998781181" TargetMode="External" /><Relationship Id="rId45" Type="http://schemas.openxmlformats.org/officeDocument/2006/relationships/hyperlink" Target="https://podminky.urs.cz/item/CS_URS_2023_01/783301311" TargetMode="External" /><Relationship Id="rId46" Type="http://schemas.openxmlformats.org/officeDocument/2006/relationships/hyperlink" Target="https://podminky.urs.cz/item/CS_URS_2023_01/783314101" TargetMode="External" /><Relationship Id="rId47" Type="http://schemas.openxmlformats.org/officeDocument/2006/relationships/hyperlink" Target="https://podminky.urs.cz/item/CS_URS_2023_01/783314201" TargetMode="External" /><Relationship Id="rId48" Type="http://schemas.openxmlformats.org/officeDocument/2006/relationships/hyperlink" Target="https://podminky.urs.cz/item/CS_URS_2023_01/783315101" TargetMode="External" /><Relationship Id="rId49" Type="http://schemas.openxmlformats.org/officeDocument/2006/relationships/hyperlink" Target="https://podminky.urs.cz/item/CS_URS_2023_01/783317101" TargetMode="External" /><Relationship Id="rId50" Type="http://schemas.openxmlformats.org/officeDocument/2006/relationships/hyperlink" Target="https://podminky.urs.cz/item/CS_URS_2023_01/784111001" TargetMode="External" /><Relationship Id="rId51" Type="http://schemas.openxmlformats.org/officeDocument/2006/relationships/hyperlink" Target="https://podminky.urs.cz/item/CS_URS_2023_01/784121001" TargetMode="External" /><Relationship Id="rId52" Type="http://schemas.openxmlformats.org/officeDocument/2006/relationships/hyperlink" Target="https://podminky.urs.cz/item/CS_URS_2023_01/784161101" TargetMode="External" /><Relationship Id="rId53" Type="http://schemas.openxmlformats.org/officeDocument/2006/relationships/hyperlink" Target="https://podminky.urs.cz/item/CS_URS_2023_01/784181101" TargetMode="External" /><Relationship Id="rId54" Type="http://schemas.openxmlformats.org/officeDocument/2006/relationships/hyperlink" Target="https://podminky.urs.cz/item/CS_URS_2023_01/784221101" TargetMode="External" /><Relationship Id="rId5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612315101" TargetMode="External" /><Relationship Id="rId3" Type="http://schemas.openxmlformats.org/officeDocument/2006/relationships/hyperlink" Target="https://podminky.urs.cz/item/CS_URS_2023_01/973031151" TargetMode="External" /><Relationship Id="rId4" Type="http://schemas.openxmlformats.org/officeDocument/2006/relationships/hyperlink" Target="https://podminky.urs.cz/item/CS_URS_2023_01/974031121" TargetMode="External" /><Relationship Id="rId5" Type="http://schemas.openxmlformats.org/officeDocument/2006/relationships/hyperlink" Target="https://podminky.urs.cz/item/CS_URS_2023_01/977151111" TargetMode="External" /><Relationship Id="rId6" Type="http://schemas.openxmlformats.org/officeDocument/2006/relationships/hyperlink" Target="https://podminky.urs.cz/item/CS_URS_2023_01/997013212" TargetMode="External" /><Relationship Id="rId7" Type="http://schemas.openxmlformats.org/officeDocument/2006/relationships/hyperlink" Target="https://podminky.urs.cz/item/CS_URS_2023_01/997013501" TargetMode="External" /><Relationship Id="rId8" Type="http://schemas.openxmlformats.org/officeDocument/2006/relationships/hyperlink" Target="https://podminky.urs.cz/item/CS_URS_2023_01/997013509" TargetMode="External" /><Relationship Id="rId9" Type="http://schemas.openxmlformats.org/officeDocument/2006/relationships/hyperlink" Target="https://podminky.urs.cz/item/CS_URS_2023_01/997013603" TargetMode="External" /><Relationship Id="rId10" Type="http://schemas.openxmlformats.org/officeDocument/2006/relationships/hyperlink" Target="https://podminky.urs.cz/item/CS_URS_2023_01/998018002" TargetMode="External" /><Relationship Id="rId11" Type="http://schemas.openxmlformats.org/officeDocument/2006/relationships/hyperlink" Target="https://podminky.urs.cz/item/CS_URS_2023_01/741112001" TargetMode="External" /><Relationship Id="rId12" Type="http://schemas.openxmlformats.org/officeDocument/2006/relationships/hyperlink" Target="https://podminky.urs.cz/item/CS_URS_2023_01/741122015" TargetMode="External" /><Relationship Id="rId13" Type="http://schemas.openxmlformats.org/officeDocument/2006/relationships/hyperlink" Target="https://podminky.urs.cz/item/CS_URS_2023_01/741122016" TargetMode="External" /><Relationship Id="rId14" Type="http://schemas.openxmlformats.org/officeDocument/2006/relationships/hyperlink" Target="https://podminky.urs.cz/item/CS_URS_2023_01/741122024" TargetMode="External" /><Relationship Id="rId15" Type="http://schemas.openxmlformats.org/officeDocument/2006/relationships/hyperlink" Target="https://podminky.urs.cz/item/CS_URS_2023_01/741122031" TargetMode="External" /><Relationship Id="rId16" Type="http://schemas.openxmlformats.org/officeDocument/2006/relationships/hyperlink" Target="https://podminky.urs.cz/item/CS_URS_2023_01/741130001" TargetMode="External" /><Relationship Id="rId17" Type="http://schemas.openxmlformats.org/officeDocument/2006/relationships/hyperlink" Target="https://podminky.urs.cz/item/CS_URS_2023_01/741130005" TargetMode="External" /><Relationship Id="rId18" Type="http://schemas.openxmlformats.org/officeDocument/2006/relationships/hyperlink" Target="https://podminky.urs.cz/item/CS_URS_2023_01/741130115" TargetMode="External" /><Relationship Id="rId19" Type="http://schemas.openxmlformats.org/officeDocument/2006/relationships/hyperlink" Target="https://podminky.urs.cz/item/CS_URS_2023_01/741130134" TargetMode="External" /><Relationship Id="rId20" Type="http://schemas.openxmlformats.org/officeDocument/2006/relationships/hyperlink" Target="https://podminky.urs.cz/item/CS_URS_2023_01/741210002" TargetMode="External" /><Relationship Id="rId21" Type="http://schemas.openxmlformats.org/officeDocument/2006/relationships/hyperlink" Target="https://podminky.urs.cz/item/CS_URS_2023_01/741310001" TargetMode="External" /><Relationship Id="rId22" Type="http://schemas.openxmlformats.org/officeDocument/2006/relationships/hyperlink" Target="https://podminky.urs.cz/item/CS_URS_2023_01/741310003" TargetMode="External" /><Relationship Id="rId23" Type="http://schemas.openxmlformats.org/officeDocument/2006/relationships/hyperlink" Target="https://podminky.urs.cz/item/CS_URS_2023_01/741310252" TargetMode="External" /><Relationship Id="rId24" Type="http://schemas.openxmlformats.org/officeDocument/2006/relationships/hyperlink" Target="https://podminky.urs.cz/item/CS_URS_2023_01/741310401" TargetMode="External" /><Relationship Id="rId25" Type="http://schemas.openxmlformats.org/officeDocument/2006/relationships/hyperlink" Target="https://podminky.urs.cz/item/CS_URS_2023_01/741313012" TargetMode="External" /><Relationship Id="rId26" Type="http://schemas.openxmlformats.org/officeDocument/2006/relationships/hyperlink" Target="https://podminky.urs.cz/item/CS_URS_2023_01/741313083" TargetMode="External" /><Relationship Id="rId27" Type="http://schemas.openxmlformats.org/officeDocument/2006/relationships/hyperlink" Target="https://podminky.urs.cz/item/CS_URS_2023_01/741320104" TargetMode="External" /><Relationship Id="rId28" Type="http://schemas.openxmlformats.org/officeDocument/2006/relationships/hyperlink" Target="https://podminky.urs.cz/item/CS_URS_2023_01/741320164" TargetMode="External" /><Relationship Id="rId29" Type="http://schemas.openxmlformats.org/officeDocument/2006/relationships/hyperlink" Target="https://podminky.urs.cz/item/CS_URS_2023_01/741321002" TargetMode="External" /><Relationship Id="rId30" Type="http://schemas.openxmlformats.org/officeDocument/2006/relationships/hyperlink" Target="https://podminky.urs.cz/item/CS_URS_2023_01/741322011" TargetMode="External" /><Relationship Id="rId31" Type="http://schemas.openxmlformats.org/officeDocument/2006/relationships/hyperlink" Target="https://podminky.urs.cz/item/CS_URS_2023_01/741330202" TargetMode="External" /><Relationship Id="rId32" Type="http://schemas.openxmlformats.org/officeDocument/2006/relationships/hyperlink" Target="https://podminky.urs.cz/item/CS_URS_2023_01/741372022" TargetMode="External" /><Relationship Id="rId33" Type="http://schemas.openxmlformats.org/officeDocument/2006/relationships/hyperlink" Target="https://podminky.urs.cz/item/CS_URS_2023_01/741372062" TargetMode="External" /><Relationship Id="rId34" Type="http://schemas.openxmlformats.org/officeDocument/2006/relationships/hyperlink" Target="https://podminky.urs.cz/item/CS_URS_2023_01/741810002" TargetMode="External" /><Relationship Id="rId35" Type="http://schemas.openxmlformats.org/officeDocument/2006/relationships/hyperlink" Target="https://podminky.urs.cz/item/CS_URS_2023_01/998741102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612315101" TargetMode="External" /><Relationship Id="rId3" Type="http://schemas.openxmlformats.org/officeDocument/2006/relationships/hyperlink" Target="https://podminky.urs.cz/item/CS_URS_2023_01/973031151" TargetMode="External" /><Relationship Id="rId4" Type="http://schemas.openxmlformats.org/officeDocument/2006/relationships/hyperlink" Target="https://podminky.urs.cz/item/CS_URS_2023_01/974031121" TargetMode="External" /><Relationship Id="rId5" Type="http://schemas.openxmlformats.org/officeDocument/2006/relationships/hyperlink" Target="https://podminky.urs.cz/item/CS_URS_2023_01/977151111" TargetMode="External" /><Relationship Id="rId6" Type="http://schemas.openxmlformats.org/officeDocument/2006/relationships/hyperlink" Target="https://podminky.urs.cz/item/CS_URS_2023_01/997013212" TargetMode="External" /><Relationship Id="rId7" Type="http://schemas.openxmlformats.org/officeDocument/2006/relationships/hyperlink" Target="https://podminky.urs.cz/item/CS_URS_2023_01/997013501" TargetMode="External" /><Relationship Id="rId8" Type="http://schemas.openxmlformats.org/officeDocument/2006/relationships/hyperlink" Target="https://podminky.urs.cz/item/CS_URS_2023_01/997013509" TargetMode="External" /><Relationship Id="rId9" Type="http://schemas.openxmlformats.org/officeDocument/2006/relationships/hyperlink" Target="https://podminky.urs.cz/item/CS_URS_2023_01/997013603" TargetMode="External" /><Relationship Id="rId10" Type="http://schemas.openxmlformats.org/officeDocument/2006/relationships/hyperlink" Target="https://podminky.urs.cz/item/CS_URS_2023_01/998018002" TargetMode="External" /><Relationship Id="rId11" Type="http://schemas.openxmlformats.org/officeDocument/2006/relationships/hyperlink" Target="https://podminky.urs.cz/item/CS_URS_2023_01/741112001" TargetMode="External" /><Relationship Id="rId12" Type="http://schemas.openxmlformats.org/officeDocument/2006/relationships/hyperlink" Target="https://podminky.urs.cz/item/CS_URS_2023_01/741122015" TargetMode="External" /><Relationship Id="rId13" Type="http://schemas.openxmlformats.org/officeDocument/2006/relationships/hyperlink" Target="https://podminky.urs.cz/item/CS_URS_2023_01/741122016" TargetMode="External" /><Relationship Id="rId14" Type="http://schemas.openxmlformats.org/officeDocument/2006/relationships/hyperlink" Target="https://podminky.urs.cz/item/CS_URS_2023_01/741122024" TargetMode="External" /><Relationship Id="rId15" Type="http://schemas.openxmlformats.org/officeDocument/2006/relationships/hyperlink" Target="https://podminky.urs.cz/item/CS_URS_2023_01/741122031" TargetMode="External" /><Relationship Id="rId16" Type="http://schemas.openxmlformats.org/officeDocument/2006/relationships/hyperlink" Target="https://podminky.urs.cz/item/CS_URS_2023_01/741130001" TargetMode="External" /><Relationship Id="rId17" Type="http://schemas.openxmlformats.org/officeDocument/2006/relationships/hyperlink" Target="https://podminky.urs.cz/item/CS_URS_2023_01/741130005" TargetMode="External" /><Relationship Id="rId18" Type="http://schemas.openxmlformats.org/officeDocument/2006/relationships/hyperlink" Target="https://podminky.urs.cz/item/CS_URS_2023_01/741130115" TargetMode="External" /><Relationship Id="rId19" Type="http://schemas.openxmlformats.org/officeDocument/2006/relationships/hyperlink" Target="https://podminky.urs.cz/item/CS_URS_2023_01/741130134" TargetMode="External" /><Relationship Id="rId20" Type="http://schemas.openxmlformats.org/officeDocument/2006/relationships/hyperlink" Target="https://podminky.urs.cz/item/CS_URS_2023_01/741210002" TargetMode="External" /><Relationship Id="rId21" Type="http://schemas.openxmlformats.org/officeDocument/2006/relationships/hyperlink" Target="https://podminky.urs.cz/item/CS_URS_2023_01/741310001" TargetMode="External" /><Relationship Id="rId22" Type="http://schemas.openxmlformats.org/officeDocument/2006/relationships/hyperlink" Target="https://podminky.urs.cz/item/CS_URS_2023_01/741310003" TargetMode="External" /><Relationship Id="rId23" Type="http://schemas.openxmlformats.org/officeDocument/2006/relationships/hyperlink" Target="https://podminky.urs.cz/item/CS_URS_2023_01/741310252" TargetMode="External" /><Relationship Id="rId24" Type="http://schemas.openxmlformats.org/officeDocument/2006/relationships/hyperlink" Target="https://podminky.urs.cz/item/CS_URS_2023_01/741310401" TargetMode="External" /><Relationship Id="rId25" Type="http://schemas.openxmlformats.org/officeDocument/2006/relationships/hyperlink" Target="https://podminky.urs.cz/item/CS_URS_2023_01/741313012" TargetMode="External" /><Relationship Id="rId26" Type="http://schemas.openxmlformats.org/officeDocument/2006/relationships/hyperlink" Target="https://podminky.urs.cz/item/CS_URS_2023_01/741313083" TargetMode="External" /><Relationship Id="rId27" Type="http://schemas.openxmlformats.org/officeDocument/2006/relationships/hyperlink" Target="https://podminky.urs.cz/item/CS_URS_2023_01/741320104" TargetMode="External" /><Relationship Id="rId28" Type="http://schemas.openxmlformats.org/officeDocument/2006/relationships/hyperlink" Target="https://podminky.urs.cz/item/CS_URS_2023_01/741320164" TargetMode="External" /><Relationship Id="rId29" Type="http://schemas.openxmlformats.org/officeDocument/2006/relationships/hyperlink" Target="https://podminky.urs.cz/item/CS_URS_2023_01/741321002" TargetMode="External" /><Relationship Id="rId30" Type="http://schemas.openxmlformats.org/officeDocument/2006/relationships/hyperlink" Target="https://podminky.urs.cz/item/CS_URS_2023_01/741322011" TargetMode="External" /><Relationship Id="rId31" Type="http://schemas.openxmlformats.org/officeDocument/2006/relationships/hyperlink" Target="https://podminky.urs.cz/item/CS_URS_2023_01/741330202" TargetMode="External" /><Relationship Id="rId32" Type="http://schemas.openxmlformats.org/officeDocument/2006/relationships/hyperlink" Target="https://podminky.urs.cz/item/CS_URS_2023_01/741372022" TargetMode="External" /><Relationship Id="rId33" Type="http://schemas.openxmlformats.org/officeDocument/2006/relationships/hyperlink" Target="https://podminky.urs.cz/item/CS_URS_2023_01/741372062" TargetMode="External" /><Relationship Id="rId34" Type="http://schemas.openxmlformats.org/officeDocument/2006/relationships/hyperlink" Target="https://podminky.urs.cz/item/CS_URS_2023_01/741810002" TargetMode="External" /><Relationship Id="rId35" Type="http://schemas.openxmlformats.org/officeDocument/2006/relationships/hyperlink" Target="https://podminky.urs.cz/item/CS_URS_2023_01/998741102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612315101" TargetMode="External" /><Relationship Id="rId3" Type="http://schemas.openxmlformats.org/officeDocument/2006/relationships/hyperlink" Target="https://podminky.urs.cz/item/CS_URS_2023_01/974031121" TargetMode="External" /><Relationship Id="rId4" Type="http://schemas.openxmlformats.org/officeDocument/2006/relationships/hyperlink" Target="https://podminky.urs.cz/item/CS_URS_2023_01/977151111" TargetMode="External" /><Relationship Id="rId5" Type="http://schemas.openxmlformats.org/officeDocument/2006/relationships/hyperlink" Target="https://podminky.urs.cz/item/CS_URS_2023_01/997013212" TargetMode="External" /><Relationship Id="rId6" Type="http://schemas.openxmlformats.org/officeDocument/2006/relationships/hyperlink" Target="https://podminky.urs.cz/item/CS_URS_2023_01/997013501" TargetMode="External" /><Relationship Id="rId7" Type="http://schemas.openxmlformats.org/officeDocument/2006/relationships/hyperlink" Target="https://podminky.urs.cz/item/CS_URS_2023_01/997013509" TargetMode="External" /><Relationship Id="rId8" Type="http://schemas.openxmlformats.org/officeDocument/2006/relationships/hyperlink" Target="https://podminky.urs.cz/item/CS_URS_2023_01/997013603" TargetMode="External" /><Relationship Id="rId9" Type="http://schemas.openxmlformats.org/officeDocument/2006/relationships/hyperlink" Target="https://podminky.urs.cz/item/CS_URS_2023_01/998018002" TargetMode="External" /><Relationship Id="rId10" Type="http://schemas.openxmlformats.org/officeDocument/2006/relationships/hyperlink" Target="https://podminky.urs.cz/item/CS_URS_2023_01/741110511" TargetMode="External" /><Relationship Id="rId11" Type="http://schemas.openxmlformats.org/officeDocument/2006/relationships/hyperlink" Target="https://podminky.urs.cz/item/CS_URS_2023_01/741122011" TargetMode="External" /><Relationship Id="rId12" Type="http://schemas.openxmlformats.org/officeDocument/2006/relationships/hyperlink" Target="https://podminky.urs.cz/item/CS_URS_2023_01/741122011" TargetMode="External" /><Relationship Id="rId13" Type="http://schemas.openxmlformats.org/officeDocument/2006/relationships/hyperlink" Target="https://podminky.urs.cz/item/CS_URS_2023_01/741122025" TargetMode="External" /><Relationship Id="rId14" Type="http://schemas.openxmlformats.org/officeDocument/2006/relationships/hyperlink" Target="https://podminky.urs.cz/item/CS_URS_2023_01/741122223" TargetMode="External" /><Relationship Id="rId15" Type="http://schemas.openxmlformats.org/officeDocument/2006/relationships/hyperlink" Target="https://podminky.urs.cz/item/CS_URS_2023_01/741130006" TargetMode="External" /><Relationship Id="rId16" Type="http://schemas.openxmlformats.org/officeDocument/2006/relationships/hyperlink" Target="https://podminky.urs.cz/item/CS_URS_2023_01/741210101" TargetMode="External" /><Relationship Id="rId17" Type="http://schemas.openxmlformats.org/officeDocument/2006/relationships/hyperlink" Target="https://podminky.urs.cz/item/CS_URS_2023_01/741310124" TargetMode="External" /><Relationship Id="rId18" Type="http://schemas.openxmlformats.org/officeDocument/2006/relationships/hyperlink" Target="https://podminky.urs.cz/item/CS_URS_2023_01/741310401" TargetMode="External" /><Relationship Id="rId19" Type="http://schemas.openxmlformats.org/officeDocument/2006/relationships/hyperlink" Target="https://podminky.urs.cz/item/CS_URS_2023_01/741311815" TargetMode="External" /><Relationship Id="rId20" Type="http://schemas.openxmlformats.org/officeDocument/2006/relationships/hyperlink" Target="https://podminky.urs.cz/item/CS_URS_2023_01/741371843" TargetMode="External" /><Relationship Id="rId21" Type="http://schemas.openxmlformats.org/officeDocument/2006/relationships/hyperlink" Target="https://podminky.urs.cz/item/CS_URS_2023_01/741372022" TargetMode="External" /><Relationship Id="rId22" Type="http://schemas.openxmlformats.org/officeDocument/2006/relationships/hyperlink" Target="https://podminky.urs.cz/item/CS_URS_2023_01/741810001" TargetMode="External" /><Relationship Id="rId23" Type="http://schemas.openxmlformats.org/officeDocument/2006/relationships/hyperlink" Target="https://podminky.urs.cz/item/CS_URS_2023_01/998741102" TargetMode="External" /><Relationship Id="rId24" Type="http://schemas.openxmlformats.org/officeDocument/2006/relationships/hyperlink" Target="https://podminky.urs.cz/item/CS_URS_2023_01/742110002" TargetMode="External" /><Relationship Id="rId25" Type="http://schemas.openxmlformats.org/officeDocument/2006/relationships/hyperlink" Target="https://podminky.urs.cz/item/CS_URS_2023_01/742110504" TargetMode="External" /><Relationship Id="rId26" Type="http://schemas.openxmlformats.org/officeDocument/2006/relationships/hyperlink" Target="https://podminky.urs.cz/item/CS_URS_2023_01/742124002" TargetMode="External" /><Relationship Id="rId27" Type="http://schemas.openxmlformats.org/officeDocument/2006/relationships/hyperlink" Target="https://podminky.urs.cz/item/CS_URS_2023_01/742210121" TargetMode="External" /><Relationship Id="rId28" Type="http://schemas.openxmlformats.org/officeDocument/2006/relationships/hyperlink" Target="https://podminky.urs.cz/item/CS_URS_2023_01/742310001" TargetMode="External" /><Relationship Id="rId29" Type="http://schemas.openxmlformats.org/officeDocument/2006/relationships/hyperlink" Target="https://podminky.urs.cz/item/CS_URS_2023_01/742310002" TargetMode="External" /><Relationship Id="rId30" Type="http://schemas.openxmlformats.org/officeDocument/2006/relationships/hyperlink" Target="https://podminky.urs.cz/item/CS_URS_2023_01/742310003" TargetMode="External" /><Relationship Id="rId31" Type="http://schemas.openxmlformats.org/officeDocument/2006/relationships/hyperlink" Target="https://podminky.urs.cz/item/CS_URS_2023_01/742310005" TargetMode="External" /><Relationship Id="rId32" Type="http://schemas.openxmlformats.org/officeDocument/2006/relationships/hyperlink" Target="https://podminky.urs.cz/item/CS_URS_2023_01/HZS2232" TargetMode="External" /><Relationship Id="rId3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0231041" TargetMode="External" /><Relationship Id="rId2" Type="http://schemas.openxmlformats.org/officeDocument/2006/relationships/hyperlink" Target="https://podminky.urs.cz/item/CS_URS_2023_01/611311131" TargetMode="External" /><Relationship Id="rId3" Type="http://schemas.openxmlformats.org/officeDocument/2006/relationships/hyperlink" Target="https://podminky.urs.cz/item/CS_URS_2023_01/611311135" TargetMode="External" /><Relationship Id="rId4" Type="http://schemas.openxmlformats.org/officeDocument/2006/relationships/hyperlink" Target="https://podminky.urs.cz/item/CS_URS_2023_01/612311131" TargetMode="External" /><Relationship Id="rId5" Type="http://schemas.openxmlformats.org/officeDocument/2006/relationships/hyperlink" Target="https://podminky.urs.cz/item/CS_URS_2023_01/949111111" TargetMode="External" /><Relationship Id="rId6" Type="http://schemas.openxmlformats.org/officeDocument/2006/relationships/hyperlink" Target="https://podminky.urs.cz/item/CS_URS_2023_01/949111122" TargetMode="External" /><Relationship Id="rId7" Type="http://schemas.openxmlformats.org/officeDocument/2006/relationships/hyperlink" Target="https://podminky.urs.cz/item/CS_URS_2023_01/949111211" TargetMode="External" /><Relationship Id="rId8" Type="http://schemas.openxmlformats.org/officeDocument/2006/relationships/hyperlink" Target="https://podminky.urs.cz/item/CS_URS_2023_01/949111222" TargetMode="External" /><Relationship Id="rId9" Type="http://schemas.openxmlformats.org/officeDocument/2006/relationships/hyperlink" Target="https://podminky.urs.cz/item/CS_URS_2023_01/949111811" TargetMode="External" /><Relationship Id="rId10" Type="http://schemas.openxmlformats.org/officeDocument/2006/relationships/hyperlink" Target="https://podminky.urs.cz/item/CS_URS_2023_01/949111822" TargetMode="External" /><Relationship Id="rId11" Type="http://schemas.openxmlformats.org/officeDocument/2006/relationships/hyperlink" Target="https://podminky.urs.cz/item/CS_URS_2023_01/952901111" TargetMode="External" /><Relationship Id="rId12" Type="http://schemas.openxmlformats.org/officeDocument/2006/relationships/hyperlink" Target="https://podminky.urs.cz/item/CS_URS_2023_01/997013212" TargetMode="External" /><Relationship Id="rId13" Type="http://schemas.openxmlformats.org/officeDocument/2006/relationships/hyperlink" Target="https://podminky.urs.cz/item/CS_URS_2023_01/997013501" TargetMode="External" /><Relationship Id="rId14" Type="http://schemas.openxmlformats.org/officeDocument/2006/relationships/hyperlink" Target="https://podminky.urs.cz/item/CS_URS_2023_01/997013509" TargetMode="External" /><Relationship Id="rId15" Type="http://schemas.openxmlformats.org/officeDocument/2006/relationships/hyperlink" Target="https://podminky.urs.cz/item/CS_URS_2023_01/997013631" TargetMode="External" /><Relationship Id="rId16" Type="http://schemas.openxmlformats.org/officeDocument/2006/relationships/hyperlink" Target="https://podminky.urs.cz/item/CS_URS_2023_01/998018002" TargetMode="External" /><Relationship Id="rId17" Type="http://schemas.openxmlformats.org/officeDocument/2006/relationships/hyperlink" Target="https://podminky.urs.cz/item/CS_URS_2023_01/741211823" TargetMode="External" /><Relationship Id="rId18" Type="http://schemas.openxmlformats.org/officeDocument/2006/relationships/hyperlink" Target="https://podminky.urs.cz/item/CS_URS_2023_01/741213813" TargetMode="External" /><Relationship Id="rId19" Type="http://schemas.openxmlformats.org/officeDocument/2006/relationships/hyperlink" Target="https://podminky.urs.cz/item/CS_URS_2023_01/783101201" TargetMode="External" /><Relationship Id="rId20" Type="http://schemas.openxmlformats.org/officeDocument/2006/relationships/hyperlink" Target="https://podminky.urs.cz/item/CS_URS_2023_01/783101203" TargetMode="External" /><Relationship Id="rId21" Type="http://schemas.openxmlformats.org/officeDocument/2006/relationships/hyperlink" Target="https://podminky.urs.cz/item/CS_URS_2023_01/783101403" TargetMode="External" /><Relationship Id="rId22" Type="http://schemas.openxmlformats.org/officeDocument/2006/relationships/hyperlink" Target="https://podminky.urs.cz/item/CS_URS_2023_01/783113101" TargetMode="External" /><Relationship Id="rId23" Type="http://schemas.openxmlformats.org/officeDocument/2006/relationships/hyperlink" Target="https://podminky.urs.cz/item/CS_URS_2023_01/783114101" TargetMode="External" /><Relationship Id="rId24" Type="http://schemas.openxmlformats.org/officeDocument/2006/relationships/hyperlink" Target="https://podminky.urs.cz/item/CS_URS_2023_01/783118201" TargetMode="External" /><Relationship Id="rId25" Type="http://schemas.openxmlformats.org/officeDocument/2006/relationships/hyperlink" Target="https://podminky.urs.cz/item/CS_URS_2023_01/783301303" TargetMode="External" /><Relationship Id="rId26" Type="http://schemas.openxmlformats.org/officeDocument/2006/relationships/hyperlink" Target="https://podminky.urs.cz/item/CS_URS_2023_01/783301313" TargetMode="External" /><Relationship Id="rId27" Type="http://schemas.openxmlformats.org/officeDocument/2006/relationships/hyperlink" Target="https://podminky.urs.cz/item/CS_URS_2023_01/783301401" TargetMode="External" /><Relationship Id="rId28" Type="http://schemas.openxmlformats.org/officeDocument/2006/relationships/hyperlink" Target="https://podminky.urs.cz/item/CS_URS_2023_01/783314201" TargetMode="External" /><Relationship Id="rId29" Type="http://schemas.openxmlformats.org/officeDocument/2006/relationships/hyperlink" Target="https://podminky.urs.cz/item/CS_URS_2023_01/783315101" TargetMode="External" /><Relationship Id="rId30" Type="http://schemas.openxmlformats.org/officeDocument/2006/relationships/hyperlink" Target="https://podminky.urs.cz/item/CS_URS_2023_01/783317101" TargetMode="External" /><Relationship Id="rId31" Type="http://schemas.openxmlformats.org/officeDocument/2006/relationships/hyperlink" Target="https://podminky.urs.cz/item/CS_URS_2023_01/784111001" TargetMode="External" /><Relationship Id="rId32" Type="http://schemas.openxmlformats.org/officeDocument/2006/relationships/hyperlink" Target="https://podminky.urs.cz/item/CS_URS_2023_01/784111007" TargetMode="External" /><Relationship Id="rId33" Type="http://schemas.openxmlformats.org/officeDocument/2006/relationships/hyperlink" Target="https://podminky.urs.cz/item/CS_URS_2023_01/784111031" TargetMode="External" /><Relationship Id="rId34" Type="http://schemas.openxmlformats.org/officeDocument/2006/relationships/hyperlink" Target="https://podminky.urs.cz/item/CS_URS_2023_01/784111037" TargetMode="External" /><Relationship Id="rId35" Type="http://schemas.openxmlformats.org/officeDocument/2006/relationships/hyperlink" Target="https://podminky.urs.cz/item/CS_URS_2023_01/784121001" TargetMode="External" /><Relationship Id="rId36" Type="http://schemas.openxmlformats.org/officeDocument/2006/relationships/hyperlink" Target="https://podminky.urs.cz/item/CS_URS_2023_01/784121007" TargetMode="External" /><Relationship Id="rId37" Type="http://schemas.openxmlformats.org/officeDocument/2006/relationships/hyperlink" Target="https://podminky.urs.cz/item/CS_URS_2023_01/784181121" TargetMode="External" /><Relationship Id="rId38" Type="http://schemas.openxmlformats.org/officeDocument/2006/relationships/hyperlink" Target="https://podminky.urs.cz/item/CS_URS_2023_01/784181127" TargetMode="External" /><Relationship Id="rId39" Type="http://schemas.openxmlformats.org/officeDocument/2006/relationships/hyperlink" Target="https://podminky.urs.cz/item/CS_URS_2023_01/784211101" TargetMode="External" /><Relationship Id="rId40" Type="http://schemas.openxmlformats.org/officeDocument/2006/relationships/hyperlink" Target="https://podminky.urs.cz/item/CS_URS_2023_01/784211107" TargetMode="External" /><Relationship Id="rId4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66691914" TargetMode="External" /><Relationship Id="rId2" Type="http://schemas.openxmlformats.org/officeDocument/2006/relationships/hyperlink" Target="https://podminky.urs.cz/item/CS_URS_2023_01/091003000" TargetMode="External" /><Relationship Id="rId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BH2023-02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BH- Ostrov n/Osl. oprava bytů VB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Ostrov nad Oslavou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27. 7. 2022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ROUND(SUM(AS55:AS61),2)</f>
        <v>0</v>
      </c>
      <c r="AT54" s="106">
        <f>ROUND(SUM(AV54:AW54),2)</f>
        <v>0</v>
      </c>
      <c r="AU54" s="107">
        <f>ROUND(SUM(AU55:AU61),5)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ROUND(SUM(AZ55:AZ61),2)</f>
        <v>0</v>
      </c>
      <c r="BA54" s="106">
        <f>ROUND(SUM(BA55:BA61),2)</f>
        <v>0</v>
      </c>
      <c r="BB54" s="106">
        <f>ROUND(SUM(BB55:BB61),2)</f>
        <v>0</v>
      </c>
      <c r="BC54" s="106">
        <f>ROUND(SUM(BC55:BC61),2)</f>
        <v>0</v>
      </c>
      <c r="BD54" s="108">
        <f>ROUND(SUM(BD55:BD61),2)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byt 01'!J30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'01 - byt 01'!P97</f>
        <v>0</v>
      </c>
      <c r="AV55" s="120">
        <f>'01 - byt 01'!J33</f>
        <v>0</v>
      </c>
      <c r="AW55" s="120">
        <f>'01 - byt 01'!J34</f>
        <v>0</v>
      </c>
      <c r="AX55" s="120">
        <f>'01 - byt 01'!J35</f>
        <v>0</v>
      </c>
      <c r="AY55" s="120">
        <f>'01 - byt 01'!J36</f>
        <v>0</v>
      </c>
      <c r="AZ55" s="120">
        <f>'01 - byt 01'!F33</f>
        <v>0</v>
      </c>
      <c r="BA55" s="120">
        <f>'01 - byt 01'!F34</f>
        <v>0</v>
      </c>
      <c r="BB55" s="120">
        <f>'01 - byt 01'!F35</f>
        <v>0</v>
      </c>
      <c r="BC55" s="120">
        <f>'01 - byt 01'!F36</f>
        <v>0</v>
      </c>
      <c r="BD55" s="122">
        <f>'01 - byt 01'!F37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78</v>
      </c>
    </row>
    <row r="56" s="7" customFormat="1" ht="16.5" customHeight="1">
      <c r="A56" s="111" t="s">
        <v>74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byt 02 + 01 TUV boilery'!J30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'02 - byt 02 + 01 TUV boilery'!P93</f>
        <v>0</v>
      </c>
      <c r="AV56" s="120">
        <f>'02 - byt 02 + 01 TUV boilery'!J33</f>
        <v>0</v>
      </c>
      <c r="AW56" s="120">
        <f>'02 - byt 02 + 01 TUV boilery'!J34</f>
        <v>0</v>
      </c>
      <c r="AX56" s="120">
        <f>'02 - byt 02 + 01 TUV boilery'!J35</f>
        <v>0</v>
      </c>
      <c r="AY56" s="120">
        <f>'02 - byt 02 + 01 TUV boilery'!J36</f>
        <v>0</v>
      </c>
      <c r="AZ56" s="120">
        <f>'02 - byt 02 + 01 TUV boilery'!F33</f>
        <v>0</v>
      </c>
      <c r="BA56" s="120">
        <f>'02 - byt 02 + 01 TUV boilery'!F34</f>
        <v>0</v>
      </c>
      <c r="BB56" s="120">
        <f>'02 - byt 02 + 01 TUV boilery'!F35</f>
        <v>0</v>
      </c>
      <c r="BC56" s="120">
        <f>'02 - byt 02 + 01 TUV boilery'!F36</f>
        <v>0</v>
      </c>
      <c r="BD56" s="122">
        <f>'02 - byt 02 + 01 TUV boilery'!F37</f>
        <v>0</v>
      </c>
      <c r="BE56" s="7"/>
      <c r="BT56" s="123" t="s">
        <v>78</v>
      </c>
      <c r="BV56" s="123" t="s">
        <v>72</v>
      </c>
      <c r="BW56" s="123" t="s">
        <v>82</v>
      </c>
      <c r="BX56" s="123" t="s">
        <v>5</v>
      </c>
      <c r="CL56" s="123" t="s">
        <v>19</v>
      </c>
      <c r="CM56" s="123" t="s">
        <v>78</v>
      </c>
    </row>
    <row r="57" s="7" customFormat="1" ht="16.5" customHeight="1">
      <c r="A57" s="111" t="s">
        <v>74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byt 01 vnitřní elekt...'!J30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'03 - byt 01 vnitřní elekt...'!P86</f>
        <v>0</v>
      </c>
      <c r="AV57" s="120">
        <f>'03 - byt 01 vnitřní elekt...'!J33</f>
        <v>0</v>
      </c>
      <c r="AW57" s="120">
        <f>'03 - byt 01 vnitřní elekt...'!J34</f>
        <v>0</v>
      </c>
      <c r="AX57" s="120">
        <f>'03 - byt 01 vnitřní elekt...'!J35</f>
        <v>0</v>
      </c>
      <c r="AY57" s="120">
        <f>'03 - byt 01 vnitřní elekt...'!J36</f>
        <v>0</v>
      </c>
      <c r="AZ57" s="120">
        <f>'03 - byt 01 vnitřní elekt...'!F33</f>
        <v>0</v>
      </c>
      <c r="BA57" s="120">
        <f>'03 - byt 01 vnitřní elekt...'!F34</f>
        <v>0</v>
      </c>
      <c r="BB57" s="120">
        <f>'03 - byt 01 vnitřní elekt...'!F35</f>
        <v>0</v>
      </c>
      <c r="BC57" s="120">
        <f>'03 - byt 01 vnitřní elekt...'!F36</f>
        <v>0</v>
      </c>
      <c r="BD57" s="122">
        <f>'03 - byt 01 vnitřní elekt...'!F37</f>
        <v>0</v>
      </c>
      <c r="BE57" s="7"/>
      <c r="BT57" s="123" t="s">
        <v>78</v>
      </c>
      <c r="BV57" s="123" t="s">
        <v>72</v>
      </c>
      <c r="BW57" s="123" t="s">
        <v>85</v>
      </c>
      <c r="BX57" s="123" t="s">
        <v>5</v>
      </c>
      <c r="CL57" s="123" t="s">
        <v>19</v>
      </c>
      <c r="CM57" s="123" t="s">
        <v>78</v>
      </c>
    </row>
    <row r="58" s="7" customFormat="1" ht="16.5" customHeight="1">
      <c r="A58" s="111" t="s">
        <v>74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'04 - byt 02 vnitřní elekt...'!J30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'04 - byt 02 vnitřní elekt...'!P86</f>
        <v>0</v>
      </c>
      <c r="AV58" s="120">
        <f>'04 - byt 02 vnitřní elekt...'!J33</f>
        <v>0</v>
      </c>
      <c r="AW58" s="120">
        <f>'04 - byt 02 vnitřní elekt...'!J34</f>
        <v>0</v>
      </c>
      <c r="AX58" s="120">
        <f>'04 - byt 02 vnitřní elekt...'!J35</f>
        <v>0</v>
      </c>
      <c r="AY58" s="120">
        <f>'04 - byt 02 vnitřní elekt...'!J36</f>
        <v>0</v>
      </c>
      <c r="AZ58" s="120">
        <f>'04 - byt 02 vnitřní elekt...'!F33</f>
        <v>0</v>
      </c>
      <c r="BA58" s="120">
        <f>'04 - byt 02 vnitřní elekt...'!F34</f>
        <v>0</v>
      </c>
      <c r="BB58" s="120">
        <f>'04 - byt 02 vnitřní elekt...'!F35</f>
        <v>0</v>
      </c>
      <c r="BC58" s="120">
        <f>'04 - byt 02 vnitřní elekt...'!F36</f>
        <v>0</v>
      </c>
      <c r="BD58" s="122">
        <f>'04 - byt 02 vnitřní elekt...'!F37</f>
        <v>0</v>
      </c>
      <c r="BE58" s="7"/>
      <c r="BT58" s="123" t="s">
        <v>78</v>
      </c>
      <c r="BV58" s="123" t="s">
        <v>72</v>
      </c>
      <c r="BW58" s="123" t="s">
        <v>88</v>
      </c>
      <c r="BX58" s="123" t="s">
        <v>5</v>
      </c>
      <c r="CL58" s="123" t="s">
        <v>19</v>
      </c>
      <c r="CM58" s="123" t="s">
        <v>78</v>
      </c>
    </row>
    <row r="59" s="7" customFormat="1" ht="24.75" customHeight="1">
      <c r="A59" s="111" t="s">
        <v>74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'05 - přívod elektro RB1 a...'!J30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'05 - přívod elektro RB1 a...'!P88</f>
        <v>0</v>
      </c>
      <c r="AV59" s="120">
        <f>'05 - přívod elektro RB1 a...'!J33</f>
        <v>0</v>
      </c>
      <c r="AW59" s="120">
        <f>'05 - přívod elektro RB1 a...'!J34</f>
        <v>0</v>
      </c>
      <c r="AX59" s="120">
        <f>'05 - přívod elektro RB1 a...'!J35</f>
        <v>0</v>
      </c>
      <c r="AY59" s="120">
        <f>'05 - přívod elektro RB1 a...'!J36</f>
        <v>0</v>
      </c>
      <c r="AZ59" s="120">
        <f>'05 - přívod elektro RB1 a...'!F33</f>
        <v>0</v>
      </c>
      <c r="BA59" s="120">
        <f>'05 - přívod elektro RB1 a...'!F34</f>
        <v>0</v>
      </c>
      <c r="BB59" s="120">
        <f>'05 - přívod elektro RB1 a...'!F35</f>
        <v>0</v>
      </c>
      <c r="BC59" s="120">
        <f>'05 - přívod elektro RB1 a...'!F36</f>
        <v>0</v>
      </c>
      <c r="BD59" s="122">
        <f>'05 - přívod elektro RB1 a...'!F37</f>
        <v>0</v>
      </c>
      <c r="BE59" s="7"/>
      <c r="BT59" s="123" t="s">
        <v>78</v>
      </c>
      <c r="BV59" s="123" t="s">
        <v>72</v>
      </c>
      <c r="BW59" s="123" t="s">
        <v>91</v>
      </c>
      <c r="BX59" s="123" t="s">
        <v>5</v>
      </c>
      <c r="CL59" s="123" t="s">
        <v>19</v>
      </c>
      <c r="CM59" s="123" t="s">
        <v>78</v>
      </c>
    </row>
    <row r="60" s="7" customFormat="1" ht="16.5" customHeight="1">
      <c r="A60" s="111" t="s">
        <v>74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'06 - společné prostory - 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19">
        <v>0</v>
      </c>
      <c r="AT60" s="120">
        <f>ROUND(SUM(AV60:AW60),2)</f>
        <v>0</v>
      </c>
      <c r="AU60" s="121">
        <f>'06 - společné prostory - ...'!P89</f>
        <v>0</v>
      </c>
      <c r="AV60" s="120">
        <f>'06 - společné prostory - ...'!J33</f>
        <v>0</v>
      </c>
      <c r="AW60" s="120">
        <f>'06 - společné prostory - ...'!J34</f>
        <v>0</v>
      </c>
      <c r="AX60" s="120">
        <f>'06 - společné prostory - ...'!J35</f>
        <v>0</v>
      </c>
      <c r="AY60" s="120">
        <f>'06 - společné prostory - ...'!J36</f>
        <v>0</v>
      </c>
      <c r="AZ60" s="120">
        <f>'06 - společné prostory - ...'!F33</f>
        <v>0</v>
      </c>
      <c r="BA60" s="120">
        <f>'06 - společné prostory - ...'!F34</f>
        <v>0</v>
      </c>
      <c r="BB60" s="120">
        <f>'06 - společné prostory - ...'!F35</f>
        <v>0</v>
      </c>
      <c r="BC60" s="120">
        <f>'06 - společné prostory - ...'!F36</f>
        <v>0</v>
      </c>
      <c r="BD60" s="122">
        <f>'06 - společné prostory - ...'!F37</f>
        <v>0</v>
      </c>
      <c r="BE60" s="7"/>
      <c r="BT60" s="123" t="s">
        <v>78</v>
      </c>
      <c r="BV60" s="123" t="s">
        <v>72</v>
      </c>
      <c r="BW60" s="123" t="s">
        <v>94</v>
      </c>
      <c r="BX60" s="123" t="s">
        <v>5</v>
      </c>
      <c r="CL60" s="123" t="s">
        <v>19</v>
      </c>
      <c r="CM60" s="123" t="s">
        <v>78</v>
      </c>
    </row>
    <row r="61" s="7" customFormat="1" ht="16.5" customHeight="1">
      <c r="A61" s="111" t="s">
        <v>74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'07 - VRN'!J30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77</v>
      </c>
      <c r="AR61" s="118"/>
      <c r="AS61" s="124">
        <v>0</v>
      </c>
      <c r="AT61" s="125">
        <f>ROUND(SUM(AV61:AW61),2)</f>
        <v>0</v>
      </c>
      <c r="AU61" s="126">
        <f>'07 - VRN'!P83</f>
        <v>0</v>
      </c>
      <c r="AV61" s="125">
        <f>'07 - VRN'!J33</f>
        <v>0</v>
      </c>
      <c r="AW61" s="125">
        <f>'07 - VRN'!J34</f>
        <v>0</v>
      </c>
      <c r="AX61" s="125">
        <f>'07 - VRN'!J35</f>
        <v>0</v>
      </c>
      <c r="AY61" s="125">
        <f>'07 - VRN'!J36</f>
        <v>0</v>
      </c>
      <c r="AZ61" s="125">
        <f>'07 - VRN'!F33</f>
        <v>0</v>
      </c>
      <c r="BA61" s="125">
        <f>'07 - VRN'!F34</f>
        <v>0</v>
      </c>
      <c r="BB61" s="125">
        <f>'07 - VRN'!F35</f>
        <v>0</v>
      </c>
      <c r="BC61" s="125">
        <f>'07 - VRN'!F36</f>
        <v>0</v>
      </c>
      <c r="BD61" s="127">
        <f>'07 - VRN'!F37</f>
        <v>0</v>
      </c>
      <c r="BE61" s="7"/>
      <c r="BT61" s="123" t="s">
        <v>78</v>
      </c>
      <c r="BV61" s="123" t="s">
        <v>72</v>
      </c>
      <c r="BW61" s="123" t="s">
        <v>97</v>
      </c>
      <c r="BX61" s="123" t="s">
        <v>5</v>
      </c>
      <c r="CL61" s="123" t="s">
        <v>19</v>
      </c>
      <c r="CM61" s="123" t="s">
        <v>78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gQKmQRalCxHBbHJ4Zhyeo8GHBUpmLtmxvNRJee5n3RH49lr7/6Jm5HLHBd2QzvXShDX+gQEjr0zd2FI7GZ9cJg==" hashValue="5ryyRjynQNC9vx4Z9KcsXXX73kp/Qapr/wOrnITrG+R8oFIqcCv+A/TbSJGWPuILI58P4x30vCRTBqwO5z1Um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yt 01'!C2" display="/"/>
    <hyperlink ref="A56" location="'02 - byt 02 + 01 TUV boilery'!C2" display="/"/>
    <hyperlink ref="A57" location="'03 - byt 01 vnitřní elekt...'!C2" display="/"/>
    <hyperlink ref="A58" location="'04 - byt 02 vnitřní elekt...'!C2" display="/"/>
    <hyperlink ref="A59" location="'05 - přívod elektro RB1 a...'!C2" display="/"/>
    <hyperlink ref="A60" location="'06 - společné prostory - ...'!C2" display="/"/>
    <hyperlink ref="A61" location="'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ROUND((SUM(BE97:BE556)),  2)</f>
        <v>0</v>
      </c>
      <c r="G33" s="38"/>
      <c r="H33" s="38"/>
      <c r="I33" s="148">
        <v>0.20999999999999999</v>
      </c>
      <c r="J33" s="147">
        <f>ROUND(((SUM(BE97:BE556))*I33),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ROUND((SUM(BF97:BF556)),  2)</f>
        <v>0</v>
      </c>
      <c r="G34" s="38"/>
      <c r="H34" s="38"/>
      <c r="I34" s="148">
        <v>0.14999999999999999</v>
      </c>
      <c r="J34" s="147">
        <f>ROUND(((SUM(BF97:BF556))*I34),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ROUND((SUM(BG97:BG556)),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ROUND((SUM(BH97:BH556)),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ROUND((SUM(BI97:BI556)),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byt 01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106</v>
      </c>
      <c r="E61" s="174"/>
      <c r="F61" s="174"/>
      <c r="G61" s="174"/>
      <c r="H61" s="174"/>
      <c r="I61" s="174"/>
      <c r="J61" s="175">
        <f>J99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107</v>
      </c>
      <c r="E62" s="174"/>
      <c r="F62" s="174"/>
      <c r="G62" s="174"/>
      <c r="H62" s="174"/>
      <c r="I62" s="174"/>
      <c r="J62" s="175">
        <f>J104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108</v>
      </c>
      <c r="E63" s="174"/>
      <c r="F63" s="174"/>
      <c r="G63" s="174"/>
      <c r="H63" s="174"/>
      <c r="I63" s="174"/>
      <c r="J63" s="175">
        <f>J136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109</v>
      </c>
      <c r="E64" s="174"/>
      <c r="F64" s="174"/>
      <c r="G64" s="174"/>
      <c r="H64" s="174"/>
      <c r="I64" s="174"/>
      <c r="J64" s="175">
        <f>J149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110</v>
      </c>
      <c r="E65" s="174"/>
      <c r="F65" s="174"/>
      <c r="G65" s="174"/>
      <c r="H65" s="174"/>
      <c r="I65" s="174"/>
      <c r="J65" s="175">
        <f>J163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111</v>
      </c>
      <c r="E66" s="168"/>
      <c r="F66" s="168"/>
      <c r="G66" s="168"/>
      <c r="H66" s="168"/>
      <c r="I66" s="168"/>
      <c r="J66" s="169">
        <f>J167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112</v>
      </c>
      <c r="E67" s="174"/>
      <c r="F67" s="174"/>
      <c r="G67" s="174"/>
      <c r="H67" s="174"/>
      <c r="I67" s="174"/>
      <c r="J67" s="175">
        <f>J168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113</v>
      </c>
      <c r="E68" s="174"/>
      <c r="F68" s="174"/>
      <c r="G68" s="174"/>
      <c r="H68" s="174"/>
      <c r="I68" s="174"/>
      <c r="J68" s="175">
        <f>J178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114</v>
      </c>
      <c r="E69" s="174"/>
      <c r="F69" s="174"/>
      <c r="G69" s="174"/>
      <c r="H69" s="174"/>
      <c r="I69" s="174"/>
      <c r="J69" s="175">
        <f>J192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115</v>
      </c>
      <c r="E70" s="174"/>
      <c r="F70" s="174"/>
      <c r="G70" s="174"/>
      <c r="H70" s="174"/>
      <c r="I70" s="174"/>
      <c r="J70" s="175">
        <f>J202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116</v>
      </c>
      <c r="E71" s="174"/>
      <c r="F71" s="174"/>
      <c r="G71" s="174"/>
      <c r="H71" s="174"/>
      <c r="I71" s="174"/>
      <c r="J71" s="175">
        <f>J254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117</v>
      </c>
      <c r="E72" s="174"/>
      <c r="F72" s="174"/>
      <c r="G72" s="174"/>
      <c r="H72" s="174"/>
      <c r="I72" s="174"/>
      <c r="J72" s="175">
        <f>J277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118</v>
      </c>
      <c r="E73" s="174"/>
      <c r="F73" s="174"/>
      <c r="G73" s="174"/>
      <c r="H73" s="174"/>
      <c r="I73" s="174"/>
      <c r="J73" s="175">
        <f>J309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119</v>
      </c>
      <c r="E74" s="174"/>
      <c r="F74" s="174"/>
      <c r="G74" s="174"/>
      <c r="H74" s="174"/>
      <c r="I74" s="174"/>
      <c r="J74" s="175">
        <f>J354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120</v>
      </c>
      <c r="E75" s="174"/>
      <c r="F75" s="174"/>
      <c r="G75" s="174"/>
      <c r="H75" s="174"/>
      <c r="I75" s="174"/>
      <c r="J75" s="175">
        <f>J420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121</v>
      </c>
      <c r="E76" s="174"/>
      <c r="F76" s="174"/>
      <c r="G76" s="174"/>
      <c r="H76" s="174"/>
      <c r="I76" s="174"/>
      <c r="J76" s="175">
        <f>J478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122</v>
      </c>
      <c r="E77" s="174"/>
      <c r="F77" s="174"/>
      <c r="G77" s="174"/>
      <c r="H77" s="174"/>
      <c r="I77" s="174"/>
      <c r="J77" s="175">
        <f>J498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123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60" t="str">
        <f>E7</f>
        <v>BH- Ostrov n/Osl. oprava bytů VB</v>
      </c>
      <c r="F87" s="32"/>
      <c r="G87" s="32"/>
      <c r="H87" s="32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99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69" t="str">
        <f>E9</f>
        <v>01 - byt 01</v>
      </c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21</v>
      </c>
      <c r="D91" s="40"/>
      <c r="E91" s="40"/>
      <c r="F91" s="27" t="str">
        <f>F12</f>
        <v>Ostrov nad Oslavou</v>
      </c>
      <c r="G91" s="40"/>
      <c r="H91" s="40"/>
      <c r="I91" s="32" t="s">
        <v>23</v>
      </c>
      <c r="J91" s="72" t="str">
        <f>IF(J12="","",J12)</f>
        <v>27. 7. 2022</v>
      </c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25</v>
      </c>
      <c r="D93" s="40"/>
      <c r="E93" s="40"/>
      <c r="F93" s="27" t="str">
        <f>E15</f>
        <v xml:space="preserve"> </v>
      </c>
      <c r="G93" s="40"/>
      <c r="H93" s="40"/>
      <c r="I93" s="32" t="s">
        <v>31</v>
      </c>
      <c r="J93" s="36" t="str">
        <f>E21</f>
        <v xml:space="preserve"> 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IF(E18="","",E18)</f>
        <v>Vyplň údaj</v>
      </c>
      <c r="G94" s="40"/>
      <c r="H94" s="40"/>
      <c r="I94" s="32" t="s">
        <v>33</v>
      </c>
      <c r="J94" s="36" t="str">
        <f>E24</f>
        <v xml:space="preserve"> 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11" customFormat="1" ht="29.28" customHeight="1">
      <c r="A96" s="177"/>
      <c r="B96" s="178"/>
      <c r="C96" s="179" t="s">
        <v>124</v>
      </c>
      <c r="D96" s="180" t="s">
        <v>55</v>
      </c>
      <c r="E96" s="180" t="s">
        <v>51</v>
      </c>
      <c r="F96" s="180" t="s">
        <v>52</v>
      </c>
      <c r="G96" s="180" t="s">
        <v>125</v>
      </c>
      <c r="H96" s="180" t="s">
        <v>126</v>
      </c>
      <c r="I96" s="180" t="s">
        <v>127</v>
      </c>
      <c r="J96" s="180" t="s">
        <v>103</v>
      </c>
      <c r="K96" s="181" t="s">
        <v>128</v>
      </c>
      <c r="L96" s="182"/>
      <c r="M96" s="92" t="s">
        <v>19</v>
      </c>
      <c r="N96" s="93" t="s">
        <v>40</v>
      </c>
      <c r="O96" s="93" t="s">
        <v>129</v>
      </c>
      <c r="P96" s="93" t="s">
        <v>130</v>
      </c>
      <c r="Q96" s="93" t="s">
        <v>131</v>
      </c>
      <c r="R96" s="93" t="s">
        <v>132</v>
      </c>
      <c r="S96" s="93" t="s">
        <v>133</v>
      </c>
      <c r="T96" s="94" t="s">
        <v>134</v>
      </c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</row>
    <row r="97" s="2" customFormat="1" ht="22.8" customHeight="1">
      <c r="A97" s="38"/>
      <c r="B97" s="39"/>
      <c r="C97" s="99" t="s">
        <v>135</v>
      </c>
      <c r="D97" s="40"/>
      <c r="E97" s="40"/>
      <c r="F97" s="40"/>
      <c r="G97" s="40"/>
      <c r="H97" s="40"/>
      <c r="I97" s="40"/>
      <c r="J97" s="183">
        <f>BK97</f>
        <v>0</v>
      </c>
      <c r="K97" s="40"/>
      <c r="L97" s="44"/>
      <c r="M97" s="95"/>
      <c r="N97" s="184"/>
      <c r="O97" s="96"/>
      <c r="P97" s="185">
        <f>P98+P167</f>
        <v>0</v>
      </c>
      <c r="Q97" s="96"/>
      <c r="R97" s="185">
        <f>R98+R167</f>
        <v>3.98832209</v>
      </c>
      <c r="S97" s="96"/>
      <c r="T97" s="186">
        <f>T98+T167</f>
        <v>1.7327460000000001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69</v>
      </c>
      <c r="AU97" s="17" t="s">
        <v>104</v>
      </c>
      <c r="BK97" s="187">
        <f>BK98+BK167</f>
        <v>0</v>
      </c>
    </row>
    <row r="98" s="12" customFormat="1" ht="25.92" customHeight="1">
      <c r="A98" s="12"/>
      <c r="B98" s="188"/>
      <c r="C98" s="189"/>
      <c r="D98" s="190" t="s">
        <v>69</v>
      </c>
      <c r="E98" s="191" t="s">
        <v>136</v>
      </c>
      <c r="F98" s="191" t="s">
        <v>137</v>
      </c>
      <c r="G98" s="189"/>
      <c r="H98" s="189"/>
      <c r="I98" s="192"/>
      <c r="J98" s="193">
        <f>BK98</f>
        <v>0</v>
      </c>
      <c r="K98" s="189"/>
      <c r="L98" s="194"/>
      <c r="M98" s="195"/>
      <c r="N98" s="196"/>
      <c r="O98" s="196"/>
      <c r="P98" s="197">
        <f>P99+P104+P136+P149+P163</f>
        <v>0</v>
      </c>
      <c r="Q98" s="196"/>
      <c r="R98" s="197">
        <f>R99+R104+R136+R149+R163</f>
        <v>1.2741671999999999</v>
      </c>
      <c r="S98" s="196"/>
      <c r="T98" s="198">
        <f>T99+T104+T136+T149+T163</f>
        <v>0.055500000000000001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78</v>
      </c>
      <c r="AT98" s="200" t="s">
        <v>69</v>
      </c>
      <c r="AU98" s="200" t="s">
        <v>70</v>
      </c>
      <c r="AY98" s="199" t="s">
        <v>138</v>
      </c>
      <c r="BK98" s="201">
        <f>BK99+BK104+BK136+BK149+BK163</f>
        <v>0</v>
      </c>
    </row>
    <row r="99" s="12" customFormat="1" ht="22.8" customHeight="1">
      <c r="A99" s="12"/>
      <c r="B99" s="188"/>
      <c r="C99" s="189"/>
      <c r="D99" s="190" t="s">
        <v>69</v>
      </c>
      <c r="E99" s="202" t="s">
        <v>139</v>
      </c>
      <c r="F99" s="202" t="s">
        <v>140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SUM(P100:P103)</f>
        <v>0</v>
      </c>
      <c r="Q99" s="196"/>
      <c r="R99" s="197">
        <f>SUM(R100:R103)</f>
        <v>0.047887199999999998</v>
      </c>
      <c r="S99" s="196"/>
      <c r="T99" s="19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78</v>
      </c>
      <c r="AT99" s="200" t="s">
        <v>69</v>
      </c>
      <c r="AU99" s="200" t="s">
        <v>78</v>
      </c>
      <c r="AY99" s="199" t="s">
        <v>138</v>
      </c>
      <c r="BK99" s="201">
        <f>SUM(BK100:BK103)</f>
        <v>0</v>
      </c>
    </row>
    <row r="100" s="2" customFormat="1" ht="16.5" customHeight="1">
      <c r="A100" s="38"/>
      <c r="B100" s="39"/>
      <c r="C100" s="204" t="s">
        <v>78</v>
      </c>
      <c r="D100" s="204" t="s">
        <v>141</v>
      </c>
      <c r="E100" s="205" t="s">
        <v>142</v>
      </c>
      <c r="F100" s="206" t="s">
        <v>143</v>
      </c>
      <c r="G100" s="207" t="s">
        <v>144</v>
      </c>
      <c r="H100" s="208">
        <v>1.0800000000000001</v>
      </c>
      <c r="I100" s="209"/>
      <c r="J100" s="210">
        <f>ROUND(I100*H100,2)</f>
        <v>0</v>
      </c>
      <c r="K100" s="206" t="s">
        <v>145</v>
      </c>
      <c r="L100" s="44"/>
      <c r="M100" s="211" t="s">
        <v>19</v>
      </c>
      <c r="N100" s="212" t="s">
        <v>42</v>
      </c>
      <c r="O100" s="84"/>
      <c r="P100" s="213">
        <f>O100*H100</f>
        <v>0</v>
      </c>
      <c r="Q100" s="213">
        <v>0.044339999999999997</v>
      </c>
      <c r="R100" s="213">
        <f>Q100*H100</f>
        <v>0.047887199999999998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146</v>
      </c>
      <c r="AT100" s="215" t="s">
        <v>141</v>
      </c>
      <c r="AU100" s="215" t="s">
        <v>147</v>
      </c>
      <c r="AY100" s="17" t="s">
        <v>138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147</v>
      </c>
      <c r="BK100" s="216">
        <f>ROUND(I100*H100,2)</f>
        <v>0</v>
      </c>
      <c r="BL100" s="17" t="s">
        <v>146</v>
      </c>
      <c r="BM100" s="215" t="s">
        <v>148</v>
      </c>
    </row>
    <row r="101" s="2" customFormat="1">
      <c r="A101" s="38"/>
      <c r="B101" s="39"/>
      <c r="C101" s="40"/>
      <c r="D101" s="217" t="s">
        <v>149</v>
      </c>
      <c r="E101" s="40"/>
      <c r="F101" s="218" t="s">
        <v>150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147</v>
      </c>
    </row>
    <row r="102" s="2" customFormat="1">
      <c r="A102" s="38"/>
      <c r="B102" s="39"/>
      <c r="C102" s="40"/>
      <c r="D102" s="222" t="s">
        <v>151</v>
      </c>
      <c r="E102" s="40"/>
      <c r="F102" s="223" t="s">
        <v>152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151</v>
      </c>
      <c r="AU102" s="17" t="s">
        <v>147</v>
      </c>
    </row>
    <row r="103" s="13" customFormat="1">
      <c r="A103" s="13"/>
      <c r="B103" s="224"/>
      <c r="C103" s="225"/>
      <c r="D103" s="217" t="s">
        <v>153</v>
      </c>
      <c r="E103" s="226" t="s">
        <v>19</v>
      </c>
      <c r="F103" s="227" t="s">
        <v>154</v>
      </c>
      <c r="G103" s="225"/>
      <c r="H103" s="228">
        <v>1.0800000000000001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153</v>
      </c>
      <c r="AU103" s="234" t="s">
        <v>147</v>
      </c>
      <c r="AV103" s="13" t="s">
        <v>147</v>
      </c>
      <c r="AW103" s="13" t="s">
        <v>32</v>
      </c>
      <c r="AX103" s="13" t="s">
        <v>78</v>
      </c>
      <c r="AY103" s="234" t="s">
        <v>138</v>
      </c>
    </row>
    <row r="104" s="12" customFormat="1" ht="22.8" customHeight="1">
      <c r="A104" s="12"/>
      <c r="B104" s="188"/>
      <c r="C104" s="189"/>
      <c r="D104" s="190" t="s">
        <v>69</v>
      </c>
      <c r="E104" s="202" t="s">
        <v>155</v>
      </c>
      <c r="F104" s="202" t="s">
        <v>156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SUM(P105:P135)</f>
        <v>0</v>
      </c>
      <c r="Q104" s="196"/>
      <c r="R104" s="197">
        <f>SUM(R105:R135)</f>
        <v>1.22628</v>
      </c>
      <c r="S104" s="196"/>
      <c r="T104" s="198">
        <f>SUM(T105:T135)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78</v>
      </c>
      <c r="AT104" s="200" t="s">
        <v>69</v>
      </c>
      <c r="AU104" s="200" t="s">
        <v>78</v>
      </c>
      <c r="AY104" s="199" t="s">
        <v>138</v>
      </c>
      <c r="BK104" s="201">
        <f>SUM(BK105:BK135)</f>
        <v>0</v>
      </c>
    </row>
    <row r="105" s="2" customFormat="1" ht="16.5" customHeight="1">
      <c r="A105" s="38"/>
      <c r="B105" s="39"/>
      <c r="C105" s="204" t="s">
        <v>147</v>
      </c>
      <c r="D105" s="204" t="s">
        <v>141</v>
      </c>
      <c r="E105" s="205" t="s">
        <v>157</v>
      </c>
      <c r="F105" s="206" t="s">
        <v>158</v>
      </c>
      <c r="G105" s="207" t="s">
        <v>144</v>
      </c>
      <c r="H105" s="208">
        <v>75.239999999999995</v>
      </c>
      <c r="I105" s="209"/>
      <c r="J105" s="210">
        <f>ROUND(I105*H105,2)</f>
        <v>0</v>
      </c>
      <c r="K105" s="206" t="s">
        <v>145</v>
      </c>
      <c r="L105" s="44"/>
      <c r="M105" s="211" t="s">
        <v>19</v>
      </c>
      <c r="N105" s="212" t="s">
        <v>42</v>
      </c>
      <c r="O105" s="84"/>
      <c r="P105" s="213">
        <f>O105*H105</f>
        <v>0</v>
      </c>
      <c r="Q105" s="213">
        <v>0.0040000000000000001</v>
      </c>
      <c r="R105" s="213">
        <f>Q105*H105</f>
        <v>0.30096000000000001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146</v>
      </c>
      <c r="AT105" s="215" t="s">
        <v>141</v>
      </c>
      <c r="AU105" s="215" t="s">
        <v>147</v>
      </c>
      <c r="AY105" s="17" t="s">
        <v>138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147</v>
      </c>
      <c r="BK105" s="216">
        <f>ROUND(I105*H105,2)</f>
        <v>0</v>
      </c>
      <c r="BL105" s="17" t="s">
        <v>146</v>
      </c>
      <c r="BM105" s="215" t="s">
        <v>159</v>
      </c>
    </row>
    <row r="106" s="2" customFormat="1">
      <c r="A106" s="38"/>
      <c r="B106" s="39"/>
      <c r="C106" s="40"/>
      <c r="D106" s="217" t="s">
        <v>149</v>
      </c>
      <c r="E106" s="40"/>
      <c r="F106" s="218" t="s">
        <v>160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149</v>
      </c>
      <c r="AU106" s="17" t="s">
        <v>147</v>
      </c>
    </row>
    <row r="107" s="2" customFormat="1">
      <c r="A107" s="38"/>
      <c r="B107" s="39"/>
      <c r="C107" s="40"/>
      <c r="D107" s="222" t="s">
        <v>151</v>
      </c>
      <c r="E107" s="40"/>
      <c r="F107" s="223" t="s">
        <v>161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151</v>
      </c>
      <c r="AU107" s="17" t="s">
        <v>147</v>
      </c>
    </row>
    <row r="108" s="13" customFormat="1">
      <c r="A108" s="13"/>
      <c r="B108" s="224"/>
      <c r="C108" s="225"/>
      <c r="D108" s="217" t="s">
        <v>153</v>
      </c>
      <c r="E108" s="226" t="s">
        <v>19</v>
      </c>
      <c r="F108" s="227" t="s">
        <v>162</v>
      </c>
      <c r="G108" s="225"/>
      <c r="H108" s="228">
        <v>9.4700000000000006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153</v>
      </c>
      <c r="AU108" s="234" t="s">
        <v>147</v>
      </c>
      <c r="AV108" s="13" t="s">
        <v>147</v>
      </c>
      <c r="AW108" s="13" t="s">
        <v>32</v>
      </c>
      <c r="AX108" s="13" t="s">
        <v>70</v>
      </c>
      <c r="AY108" s="234" t="s">
        <v>138</v>
      </c>
    </row>
    <row r="109" s="13" customFormat="1">
      <c r="A109" s="13"/>
      <c r="B109" s="224"/>
      <c r="C109" s="225"/>
      <c r="D109" s="217" t="s">
        <v>153</v>
      </c>
      <c r="E109" s="226" t="s">
        <v>19</v>
      </c>
      <c r="F109" s="227" t="s">
        <v>163</v>
      </c>
      <c r="G109" s="225"/>
      <c r="H109" s="228">
        <v>1.3300000000000001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147</v>
      </c>
      <c r="AV109" s="13" t="s">
        <v>147</v>
      </c>
      <c r="AW109" s="13" t="s">
        <v>32</v>
      </c>
      <c r="AX109" s="13" t="s">
        <v>70</v>
      </c>
      <c r="AY109" s="234" t="s">
        <v>138</v>
      </c>
    </row>
    <row r="110" s="13" customFormat="1">
      <c r="A110" s="13"/>
      <c r="B110" s="224"/>
      <c r="C110" s="225"/>
      <c r="D110" s="217" t="s">
        <v>153</v>
      </c>
      <c r="E110" s="226" t="s">
        <v>19</v>
      </c>
      <c r="F110" s="227" t="s">
        <v>164</v>
      </c>
      <c r="G110" s="225"/>
      <c r="H110" s="228">
        <v>14.51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153</v>
      </c>
      <c r="AU110" s="234" t="s">
        <v>147</v>
      </c>
      <c r="AV110" s="13" t="s">
        <v>147</v>
      </c>
      <c r="AW110" s="13" t="s">
        <v>32</v>
      </c>
      <c r="AX110" s="13" t="s">
        <v>70</v>
      </c>
      <c r="AY110" s="234" t="s">
        <v>138</v>
      </c>
    </row>
    <row r="111" s="13" customFormat="1">
      <c r="A111" s="13"/>
      <c r="B111" s="224"/>
      <c r="C111" s="225"/>
      <c r="D111" s="217" t="s">
        <v>153</v>
      </c>
      <c r="E111" s="226" t="s">
        <v>19</v>
      </c>
      <c r="F111" s="227" t="s">
        <v>165</v>
      </c>
      <c r="G111" s="225"/>
      <c r="H111" s="228">
        <v>1.27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153</v>
      </c>
      <c r="AU111" s="234" t="s">
        <v>147</v>
      </c>
      <c r="AV111" s="13" t="s">
        <v>147</v>
      </c>
      <c r="AW111" s="13" t="s">
        <v>32</v>
      </c>
      <c r="AX111" s="13" t="s">
        <v>70</v>
      </c>
      <c r="AY111" s="234" t="s">
        <v>138</v>
      </c>
    </row>
    <row r="112" s="13" customFormat="1">
      <c r="A112" s="13"/>
      <c r="B112" s="224"/>
      <c r="C112" s="225"/>
      <c r="D112" s="217" t="s">
        <v>153</v>
      </c>
      <c r="E112" s="226" t="s">
        <v>19</v>
      </c>
      <c r="F112" s="227" t="s">
        <v>166</v>
      </c>
      <c r="G112" s="225"/>
      <c r="H112" s="228">
        <v>21.620000000000001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153</v>
      </c>
      <c r="AU112" s="234" t="s">
        <v>147</v>
      </c>
      <c r="AV112" s="13" t="s">
        <v>147</v>
      </c>
      <c r="AW112" s="13" t="s">
        <v>32</v>
      </c>
      <c r="AX112" s="13" t="s">
        <v>70</v>
      </c>
      <c r="AY112" s="234" t="s">
        <v>138</v>
      </c>
    </row>
    <row r="113" s="13" customFormat="1">
      <c r="A113" s="13"/>
      <c r="B113" s="224"/>
      <c r="C113" s="225"/>
      <c r="D113" s="217" t="s">
        <v>153</v>
      </c>
      <c r="E113" s="226" t="s">
        <v>19</v>
      </c>
      <c r="F113" s="227" t="s">
        <v>167</v>
      </c>
      <c r="G113" s="225"/>
      <c r="H113" s="228">
        <v>3.3399999999999999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153</v>
      </c>
      <c r="AU113" s="234" t="s">
        <v>147</v>
      </c>
      <c r="AV113" s="13" t="s">
        <v>147</v>
      </c>
      <c r="AW113" s="13" t="s">
        <v>32</v>
      </c>
      <c r="AX113" s="13" t="s">
        <v>70</v>
      </c>
      <c r="AY113" s="234" t="s">
        <v>138</v>
      </c>
    </row>
    <row r="114" s="13" customFormat="1">
      <c r="A114" s="13"/>
      <c r="B114" s="224"/>
      <c r="C114" s="225"/>
      <c r="D114" s="217" t="s">
        <v>153</v>
      </c>
      <c r="E114" s="226" t="s">
        <v>19</v>
      </c>
      <c r="F114" s="227" t="s">
        <v>168</v>
      </c>
      <c r="G114" s="225"/>
      <c r="H114" s="228">
        <v>15.130000000000001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153</v>
      </c>
      <c r="AU114" s="234" t="s">
        <v>147</v>
      </c>
      <c r="AV114" s="13" t="s">
        <v>147</v>
      </c>
      <c r="AW114" s="13" t="s">
        <v>32</v>
      </c>
      <c r="AX114" s="13" t="s">
        <v>70</v>
      </c>
      <c r="AY114" s="234" t="s">
        <v>138</v>
      </c>
    </row>
    <row r="115" s="13" customFormat="1">
      <c r="A115" s="13"/>
      <c r="B115" s="224"/>
      <c r="C115" s="225"/>
      <c r="D115" s="217" t="s">
        <v>153</v>
      </c>
      <c r="E115" s="226" t="s">
        <v>19</v>
      </c>
      <c r="F115" s="227" t="s">
        <v>169</v>
      </c>
      <c r="G115" s="225"/>
      <c r="H115" s="228">
        <v>8.5700000000000003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153</v>
      </c>
      <c r="AU115" s="234" t="s">
        <v>147</v>
      </c>
      <c r="AV115" s="13" t="s">
        <v>147</v>
      </c>
      <c r="AW115" s="13" t="s">
        <v>32</v>
      </c>
      <c r="AX115" s="13" t="s">
        <v>70</v>
      </c>
      <c r="AY115" s="234" t="s">
        <v>138</v>
      </c>
    </row>
    <row r="116" s="14" customFormat="1">
      <c r="A116" s="14"/>
      <c r="B116" s="235"/>
      <c r="C116" s="236"/>
      <c r="D116" s="217" t="s">
        <v>153</v>
      </c>
      <c r="E116" s="237" t="s">
        <v>19</v>
      </c>
      <c r="F116" s="238" t="s">
        <v>170</v>
      </c>
      <c r="G116" s="236"/>
      <c r="H116" s="239">
        <v>75.240000000000009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153</v>
      </c>
      <c r="AU116" s="245" t="s">
        <v>147</v>
      </c>
      <c r="AV116" s="14" t="s">
        <v>146</v>
      </c>
      <c r="AW116" s="14" t="s">
        <v>32</v>
      </c>
      <c r="AX116" s="14" t="s">
        <v>78</v>
      </c>
      <c r="AY116" s="245" t="s">
        <v>138</v>
      </c>
    </row>
    <row r="117" s="2" customFormat="1" ht="16.5" customHeight="1">
      <c r="A117" s="38"/>
      <c r="B117" s="39"/>
      <c r="C117" s="204" t="s">
        <v>139</v>
      </c>
      <c r="D117" s="204" t="s">
        <v>141</v>
      </c>
      <c r="E117" s="205" t="s">
        <v>171</v>
      </c>
      <c r="F117" s="206" t="s">
        <v>172</v>
      </c>
      <c r="G117" s="207" t="s">
        <v>144</v>
      </c>
      <c r="H117" s="208">
        <v>0.45500000000000002</v>
      </c>
      <c r="I117" s="209"/>
      <c r="J117" s="210">
        <f>ROUND(I117*H117,2)</f>
        <v>0</v>
      </c>
      <c r="K117" s="206" t="s">
        <v>145</v>
      </c>
      <c r="L117" s="44"/>
      <c r="M117" s="211" t="s">
        <v>19</v>
      </c>
      <c r="N117" s="212" t="s">
        <v>42</v>
      </c>
      <c r="O117" s="84"/>
      <c r="P117" s="213">
        <f>O117*H117</f>
        <v>0</v>
      </c>
      <c r="Q117" s="213">
        <v>0.056000000000000001</v>
      </c>
      <c r="R117" s="213">
        <f>Q117*H117</f>
        <v>0.025480000000000003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146</v>
      </c>
      <c r="AT117" s="215" t="s">
        <v>141</v>
      </c>
      <c r="AU117" s="215" t="s">
        <v>147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147</v>
      </c>
      <c r="BK117" s="216">
        <f>ROUND(I117*H117,2)</f>
        <v>0</v>
      </c>
      <c r="BL117" s="17" t="s">
        <v>146</v>
      </c>
      <c r="BM117" s="215" t="s">
        <v>173</v>
      </c>
    </row>
    <row r="118" s="2" customFormat="1">
      <c r="A118" s="38"/>
      <c r="B118" s="39"/>
      <c r="C118" s="40"/>
      <c r="D118" s="217" t="s">
        <v>149</v>
      </c>
      <c r="E118" s="40"/>
      <c r="F118" s="218" t="s">
        <v>174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147</v>
      </c>
    </row>
    <row r="119" s="2" customFormat="1">
      <c r="A119" s="38"/>
      <c r="B119" s="39"/>
      <c r="C119" s="40"/>
      <c r="D119" s="222" t="s">
        <v>151</v>
      </c>
      <c r="E119" s="40"/>
      <c r="F119" s="223" t="s">
        <v>175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147</v>
      </c>
    </row>
    <row r="120" s="13" customFormat="1">
      <c r="A120" s="13"/>
      <c r="B120" s="224"/>
      <c r="C120" s="225"/>
      <c r="D120" s="217" t="s">
        <v>153</v>
      </c>
      <c r="E120" s="226" t="s">
        <v>19</v>
      </c>
      <c r="F120" s="227" t="s">
        <v>176</v>
      </c>
      <c r="G120" s="225"/>
      <c r="H120" s="228">
        <v>0.28000000000000003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147</v>
      </c>
      <c r="AV120" s="13" t="s">
        <v>147</v>
      </c>
      <c r="AW120" s="13" t="s">
        <v>32</v>
      </c>
      <c r="AX120" s="13" t="s">
        <v>70</v>
      </c>
      <c r="AY120" s="234" t="s">
        <v>138</v>
      </c>
    </row>
    <row r="121" s="13" customFormat="1">
      <c r="A121" s="13"/>
      <c r="B121" s="224"/>
      <c r="C121" s="225"/>
      <c r="D121" s="217" t="s">
        <v>153</v>
      </c>
      <c r="E121" s="226" t="s">
        <v>19</v>
      </c>
      <c r="F121" s="227" t="s">
        <v>177</v>
      </c>
      <c r="G121" s="225"/>
      <c r="H121" s="228">
        <v>0.17499999999999999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147</v>
      </c>
      <c r="AV121" s="13" t="s">
        <v>147</v>
      </c>
      <c r="AW121" s="13" t="s">
        <v>32</v>
      </c>
      <c r="AX121" s="13" t="s">
        <v>70</v>
      </c>
      <c r="AY121" s="234" t="s">
        <v>138</v>
      </c>
    </row>
    <row r="122" s="14" customFormat="1">
      <c r="A122" s="14"/>
      <c r="B122" s="235"/>
      <c r="C122" s="236"/>
      <c r="D122" s="217" t="s">
        <v>153</v>
      </c>
      <c r="E122" s="237" t="s">
        <v>19</v>
      </c>
      <c r="F122" s="238" t="s">
        <v>170</v>
      </c>
      <c r="G122" s="236"/>
      <c r="H122" s="239">
        <v>0.45500000000000002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146</v>
      </c>
      <c r="AW122" s="14" t="s">
        <v>32</v>
      </c>
      <c r="AX122" s="14" t="s">
        <v>78</v>
      </c>
      <c r="AY122" s="245" t="s">
        <v>138</v>
      </c>
    </row>
    <row r="123" s="2" customFormat="1" ht="16.5" customHeight="1">
      <c r="A123" s="38"/>
      <c r="B123" s="39"/>
      <c r="C123" s="204" t="s">
        <v>146</v>
      </c>
      <c r="D123" s="204" t="s">
        <v>141</v>
      </c>
      <c r="E123" s="205" t="s">
        <v>178</v>
      </c>
      <c r="F123" s="206" t="s">
        <v>179</v>
      </c>
      <c r="G123" s="207" t="s">
        <v>144</v>
      </c>
      <c r="H123" s="208">
        <v>224.96000000000001</v>
      </c>
      <c r="I123" s="209"/>
      <c r="J123" s="210">
        <f>ROUND(I123*H123,2)</f>
        <v>0</v>
      </c>
      <c r="K123" s="206" t="s">
        <v>145</v>
      </c>
      <c r="L123" s="44"/>
      <c r="M123" s="211" t="s">
        <v>19</v>
      </c>
      <c r="N123" s="212" t="s">
        <v>42</v>
      </c>
      <c r="O123" s="84"/>
      <c r="P123" s="213">
        <f>O123*H123</f>
        <v>0</v>
      </c>
      <c r="Q123" s="213">
        <v>0.0040000000000000001</v>
      </c>
      <c r="R123" s="213">
        <f>Q123*H123</f>
        <v>0.89984000000000008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146</v>
      </c>
      <c r="AT123" s="215" t="s">
        <v>141</v>
      </c>
      <c r="AU123" s="215" t="s">
        <v>147</v>
      </c>
      <c r="AY123" s="17" t="s">
        <v>138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147</v>
      </c>
      <c r="BK123" s="216">
        <f>ROUND(I123*H123,2)</f>
        <v>0</v>
      </c>
      <c r="BL123" s="17" t="s">
        <v>146</v>
      </c>
      <c r="BM123" s="215" t="s">
        <v>180</v>
      </c>
    </row>
    <row r="124" s="2" customFormat="1">
      <c r="A124" s="38"/>
      <c r="B124" s="39"/>
      <c r="C124" s="40"/>
      <c r="D124" s="217" t="s">
        <v>149</v>
      </c>
      <c r="E124" s="40"/>
      <c r="F124" s="218" t="s">
        <v>181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147</v>
      </c>
    </row>
    <row r="125" s="2" customFormat="1">
      <c r="A125" s="38"/>
      <c r="B125" s="39"/>
      <c r="C125" s="40"/>
      <c r="D125" s="222" t="s">
        <v>151</v>
      </c>
      <c r="E125" s="40"/>
      <c r="F125" s="223" t="s">
        <v>182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151</v>
      </c>
      <c r="AU125" s="17" t="s">
        <v>147</v>
      </c>
    </row>
    <row r="126" s="13" customFormat="1">
      <c r="A126" s="13"/>
      <c r="B126" s="224"/>
      <c r="C126" s="225"/>
      <c r="D126" s="217" t="s">
        <v>153</v>
      </c>
      <c r="E126" s="226" t="s">
        <v>19</v>
      </c>
      <c r="F126" s="227" t="s">
        <v>183</v>
      </c>
      <c r="G126" s="225"/>
      <c r="H126" s="228">
        <v>38.07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153</v>
      </c>
      <c r="AU126" s="234" t="s">
        <v>147</v>
      </c>
      <c r="AV126" s="13" t="s">
        <v>147</v>
      </c>
      <c r="AW126" s="13" t="s">
        <v>32</v>
      </c>
      <c r="AX126" s="13" t="s">
        <v>70</v>
      </c>
      <c r="AY126" s="234" t="s">
        <v>138</v>
      </c>
    </row>
    <row r="127" s="13" customFormat="1">
      <c r="A127" s="13"/>
      <c r="B127" s="224"/>
      <c r="C127" s="225"/>
      <c r="D127" s="217" t="s">
        <v>153</v>
      </c>
      <c r="E127" s="226" t="s">
        <v>19</v>
      </c>
      <c r="F127" s="227" t="s">
        <v>184</v>
      </c>
      <c r="G127" s="225"/>
      <c r="H127" s="228">
        <v>4.2750000000000004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153</v>
      </c>
      <c r="AU127" s="234" t="s">
        <v>147</v>
      </c>
      <c r="AV127" s="13" t="s">
        <v>147</v>
      </c>
      <c r="AW127" s="13" t="s">
        <v>32</v>
      </c>
      <c r="AX127" s="13" t="s">
        <v>70</v>
      </c>
      <c r="AY127" s="234" t="s">
        <v>138</v>
      </c>
    </row>
    <row r="128" s="13" customFormat="1">
      <c r="A128" s="13"/>
      <c r="B128" s="224"/>
      <c r="C128" s="225"/>
      <c r="D128" s="217" t="s">
        <v>153</v>
      </c>
      <c r="E128" s="226" t="s">
        <v>19</v>
      </c>
      <c r="F128" s="227" t="s">
        <v>185</v>
      </c>
      <c r="G128" s="225"/>
      <c r="H128" s="228">
        <v>43.875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153</v>
      </c>
      <c r="AU128" s="234" t="s">
        <v>147</v>
      </c>
      <c r="AV128" s="13" t="s">
        <v>147</v>
      </c>
      <c r="AW128" s="13" t="s">
        <v>32</v>
      </c>
      <c r="AX128" s="13" t="s">
        <v>70</v>
      </c>
      <c r="AY128" s="234" t="s">
        <v>138</v>
      </c>
    </row>
    <row r="129" s="13" customFormat="1">
      <c r="A129" s="13"/>
      <c r="B129" s="224"/>
      <c r="C129" s="225"/>
      <c r="D129" s="217" t="s">
        <v>153</v>
      </c>
      <c r="E129" s="226" t="s">
        <v>19</v>
      </c>
      <c r="F129" s="227" t="s">
        <v>186</v>
      </c>
      <c r="G129" s="225"/>
      <c r="H129" s="228">
        <v>-10.140000000000001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153</v>
      </c>
      <c r="AU129" s="234" t="s">
        <v>147</v>
      </c>
      <c r="AV129" s="13" t="s">
        <v>147</v>
      </c>
      <c r="AW129" s="13" t="s">
        <v>32</v>
      </c>
      <c r="AX129" s="13" t="s">
        <v>70</v>
      </c>
      <c r="AY129" s="234" t="s">
        <v>138</v>
      </c>
    </row>
    <row r="130" s="13" customFormat="1">
      <c r="A130" s="13"/>
      <c r="B130" s="224"/>
      <c r="C130" s="225"/>
      <c r="D130" s="217" t="s">
        <v>153</v>
      </c>
      <c r="E130" s="226" t="s">
        <v>19</v>
      </c>
      <c r="F130" s="227" t="s">
        <v>187</v>
      </c>
      <c r="G130" s="225"/>
      <c r="H130" s="228">
        <v>14.58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153</v>
      </c>
      <c r="AU130" s="234" t="s">
        <v>147</v>
      </c>
      <c r="AV130" s="13" t="s">
        <v>147</v>
      </c>
      <c r="AW130" s="13" t="s">
        <v>32</v>
      </c>
      <c r="AX130" s="13" t="s">
        <v>70</v>
      </c>
      <c r="AY130" s="234" t="s">
        <v>138</v>
      </c>
    </row>
    <row r="131" s="13" customFormat="1">
      <c r="A131" s="13"/>
      <c r="B131" s="224"/>
      <c r="C131" s="225"/>
      <c r="D131" s="217" t="s">
        <v>153</v>
      </c>
      <c r="E131" s="226" t="s">
        <v>19</v>
      </c>
      <c r="F131" s="227" t="s">
        <v>188</v>
      </c>
      <c r="G131" s="225"/>
      <c r="H131" s="228">
        <v>51.299999999999997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153</v>
      </c>
      <c r="AU131" s="234" t="s">
        <v>147</v>
      </c>
      <c r="AV131" s="13" t="s">
        <v>147</v>
      </c>
      <c r="AW131" s="13" t="s">
        <v>32</v>
      </c>
      <c r="AX131" s="13" t="s">
        <v>70</v>
      </c>
      <c r="AY131" s="234" t="s">
        <v>138</v>
      </c>
    </row>
    <row r="132" s="13" customFormat="1">
      <c r="A132" s="13"/>
      <c r="B132" s="224"/>
      <c r="C132" s="225"/>
      <c r="D132" s="217" t="s">
        <v>153</v>
      </c>
      <c r="E132" s="226" t="s">
        <v>19</v>
      </c>
      <c r="F132" s="227" t="s">
        <v>189</v>
      </c>
      <c r="G132" s="225"/>
      <c r="H132" s="228">
        <v>7.4000000000000004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153</v>
      </c>
      <c r="AU132" s="234" t="s">
        <v>147</v>
      </c>
      <c r="AV132" s="13" t="s">
        <v>147</v>
      </c>
      <c r="AW132" s="13" t="s">
        <v>32</v>
      </c>
      <c r="AX132" s="13" t="s">
        <v>70</v>
      </c>
      <c r="AY132" s="234" t="s">
        <v>138</v>
      </c>
    </row>
    <row r="133" s="13" customFormat="1">
      <c r="A133" s="13"/>
      <c r="B133" s="224"/>
      <c r="C133" s="225"/>
      <c r="D133" s="217" t="s">
        <v>153</v>
      </c>
      <c r="E133" s="226" t="s">
        <v>19</v>
      </c>
      <c r="F133" s="227" t="s">
        <v>190</v>
      </c>
      <c r="G133" s="225"/>
      <c r="H133" s="228">
        <v>42.119999999999997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153</v>
      </c>
      <c r="AU133" s="234" t="s">
        <v>147</v>
      </c>
      <c r="AV133" s="13" t="s">
        <v>147</v>
      </c>
      <c r="AW133" s="13" t="s">
        <v>32</v>
      </c>
      <c r="AX133" s="13" t="s">
        <v>70</v>
      </c>
      <c r="AY133" s="234" t="s">
        <v>138</v>
      </c>
    </row>
    <row r="134" s="13" customFormat="1">
      <c r="A134" s="13"/>
      <c r="B134" s="224"/>
      <c r="C134" s="225"/>
      <c r="D134" s="217" t="s">
        <v>153</v>
      </c>
      <c r="E134" s="226" t="s">
        <v>19</v>
      </c>
      <c r="F134" s="227" t="s">
        <v>191</v>
      </c>
      <c r="G134" s="225"/>
      <c r="H134" s="228">
        <v>33.479999999999997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153</v>
      </c>
      <c r="AU134" s="234" t="s">
        <v>147</v>
      </c>
      <c r="AV134" s="13" t="s">
        <v>147</v>
      </c>
      <c r="AW134" s="13" t="s">
        <v>32</v>
      </c>
      <c r="AX134" s="13" t="s">
        <v>70</v>
      </c>
      <c r="AY134" s="234" t="s">
        <v>138</v>
      </c>
    </row>
    <row r="135" s="14" customFormat="1">
      <c r="A135" s="14"/>
      <c r="B135" s="235"/>
      <c r="C135" s="236"/>
      <c r="D135" s="217" t="s">
        <v>153</v>
      </c>
      <c r="E135" s="237" t="s">
        <v>19</v>
      </c>
      <c r="F135" s="238" t="s">
        <v>170</v>
      </c>
      <c r="G135" s="236"/>
      <c r="H135" s="239">
        <v>224.95999999999998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153</v>
      </c>
      <c r="AU135" s="245" t="s">
        <v>147</v>
      </c>
      <c r="AV135" s="14" t="s">
        <v>146</v>
      </c>
      <c r="AW135" s="14" t="s">
        <v>32</v>
      </c>
      <c r="AX135" s="14" t="s">
        <v>78</v>
      </c>
      <c r="AY135" s="245" t="s">
        <v>138</v>
      </c>
    </row>
    <row r="136" s="12" customFormat="1" ht="22.8" customHeight="1">
      <c r="A136" s="12"/>
      <c r="B136" s="188"/>
      <c r="C136" s="189"/>
      <c r="D136" s="190" t="s">
        <v>69</v>
      </c>
      <c r="E136" s="202" t="s">
        <v>192</v>
      </c>
      <c r="F136" s="202" t="s">
        <v>193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SUM(P137:P148)</f>
        <v>0</v>
      </c>
      <c r="Q136" s="196"/>
      <c r="R136" s="197">
        <f>SUM(R137:R148)</f>
        <v>0</v>
      </c>
      <c r="S136" s="196"/>
      <c r="T136" s="198">
        <f>SUM(T137:T148)</f>
        <v>0.055500000000000001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78</v>
      </c>
      <c r="AT136" s="200" t="s">
        <v>69</v>
      </c>
      <c r="AU136" s="200" t="s">
        <v>78</v>
      </c>
      <c r="AY136" s="199" t="s">
        <v>138</v>
      </c>
      <c r="BK136" s="201">
        <f>SUM(BK137:BK148)</f>
        <v>0</v>
      </c>
    </row>
    <row r="137" s="2" customFormat="1" ht="16.5" customHeight="1">
      <c r="A137" s="38"/>
      <c r="B137" s="39"/>
      <c r="C137" s="204" t="s">
        <v>194</v>
      </c>
      <c r="D137" s="204" t="s">
        <v>141</v>
      </c>
      <c r="E137" s="205" t="s">
        <v>195</v>
      </c>
      <c r="F137" s="206" t="s">
        <v>196</v>
      </c>
      <c r="G137" s="207" t="s">
        <v>197</v>
      </c>
      <c r="H137" s="208">
        <v>4</v>
      </c>
      <c r="I137" s="209"/>
      <c r="J137" s="210">
        <f>ROUND(I137*H137,2)</f>
        <v>0</v>
      </c>
      <c r="K137" s="206" t="s">
        <v>145</v>
      </c>
      <c r="L137" s="44"/>
      <c r="M137" s="211" t="s">
        <v>19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0.0060000000000000001</v>
      </c>
      <c r="T137" s="214">
        <f>S137*H137</f>
        <v>0.024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146</v>
      </c>
      <c r="AT137" s="215" t="s">
        <v>141</v>
      </c>
      <c r="AU137" s="215" t="s">
        <v>147</v>
      </c>
      <c r="AY137" s="17" t="s">
        <v>138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147</v>
      </c>
      <c r="BK137" s="216">
        <f>ROUND(I137*H137,2)</f>
        <v>0</v>
      </c>
      <c r="BL137" s="17" t="s">
        <v>146</v>
      </c>
      <c r="BM137" s="215" t="s">
        <v>198</v>
      </c>
    </row>
    <row r="138" s="2" customFormat="1">
      <c r="A138" s="38"/>
      <c r="B138" s="39"/>
      <c r="C138" s="40"/>
      <c r="D138" s="217" t="s">
        <v>149</v>
      </c>
      <c r="E138" s="40"/>
      <c r="F138" s="218" t="s">
        <v>199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147</v>
      </c>
    </row>
    <row r="139" s="2" customFormat="1">
      <c r="A139" s="38"/>
      <c r="B139" s="39"/>
      <c r="C139" s="40"/>
      <c r="D139" s="222" t="s">
        <v>151</v>
      </c>
      <c r="E139" s="40"/>
      <c r="F139" s="223" t="s">
        <v>200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151</v>
      </c>
      <c r="AU139" s="17" t="s">
        <v>147</v>
      </c>
    </row>
    <row r="140" s="13" customFormat="1">
      <c r="A140" s="13"/>
      <c r="B140" s="224"/>
      <c r="C140" s="225"/>
      <c r="D140" s="217" t="s">
        <v>153</v>
      </c>
      <c r="E140" s="226" t="s">
        <v>19</v>
      </c>
      <c r="F140" s="227" t="s">
        <v>201</v>
      </c>
      <c r="G140" s="225"/>
      <c r="H140" s="228">
        <v>1.5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153</v>
      </c>
      <c r="AU140" s="234" t="s">
        <v>147</v>
      </c>
      <c r="AV140" s="13" t="s">
        <v>147</v>
      </c>
      <c r="AW140" s="13" t="s">
        <v>32</v>
      </c>
      <c r="AX140" s="13" t="s">
        <v>70</v>
      </c>
      <c r="AY140" s="234" t="s">
        <v>138</v>
      </c>
    </row>
    <row r="141" s="13" customFormat="1">
      <c r="A141" s="13"/>
      <c r="B141" s="224"/>
      <c r="C141" s="225"/>
      <c r="D141" s="217" t="s">
        <v>153</v>
      </c>
      <c r="E141" s="226" t="s">
        <v>19</v>
      </c>
      <c r="F141" s="227" t="s">
        <v>202</v>
      </c>
      <c r="G141" s="225"/>
      <c r="H141" s="228">
        <v>2.5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153</v>
      </c>
      <c r="AU141" s="234" t="s">
        <v>147</v>
      </c>
      <c r="AV141" s="13" t="s">
        <v>147</v>
      </c>
      <c r="AW141" s="13" t="s">
        <v>32</v>
      </c>
      <c r="AX141" s="13" t="s">
        <v>70</v>
      </c>
      <c r="AY141" s="234" t="s">
        <v>138</v>
      </c>
    </row>
    <row r="142" s="14" customFormat="1">
      <c r="A142" s="14"/>
      <c r="B142" s="235"/>
      <c r="C142" s="236"/>
      <c r="D142" s="217" t="s">
        <v>153</v>
      </c>
      <c r="E142" s="237" t="s">
        <v>19</v>
      </c>
      <c r="F142" s="238" t="s">
        <v>170</v>
      </c>
      <c r="G142" s="236"/>
      <c r="H142" s="239">
        <v>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153</v>
      </c>
      <c r="AU142" s="245" t="s">
        <v>147</v>
      </c>
      <c r="AV142" s="14" t="s">
        <v>146</v>
      </c>
      <c r="AW142" s="14" t="s">
        <v>32</v>
      </c>
      <c r="AX142" s="14" t="s">
        <v>78</v>
      </c>
      <c r="AY142" s="245" t="s">
        <v>138</v>
      </c>
    </row>
    <row r="143" s="2" customFormat="1" ht="16.5" customHeight="1">
      <c r="A143" s="38"/>
      <c r="B143" s="39"/>
      <c r="C143" s="204" t="s">
        <v>155</v>
      </c>
      <c r="D143" s="204" t="s">
        <v>141</v>
      </c>
      <c r="E143" s="205" t="s">
        <v>203</v>
      </c>
      <c r="F143" s="206" t="s">
        <v>204</v>
      </c>
      <c r="G143" s="207" t="s">
        <v>197</v>
      </c>
      <c r="H143" s="208">
        <v>3.5</v>
      </c>
      <c r="I143" s="209"/>
      <c r="J143" s="210">
        <f>ROUND(I143*H143,2)</f>
        <v>0</v>
      </c>
      <c r="K143" s="206" t="s">
        <v>145</v>
      </c>
      <c r="L143" s="44"/>
      <c r="M143" s="211" t="s">
        <v>19</v>
      </c>
      <c r="N143" s="212" t="s">
        <v>42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0.0089999999999999993</v>
      </c>
      <c r="T143" s="214">
        <f>S143*H143</f>
        <v>0.0315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146</v>
      </c>
      <c r="AT143" s="215" t="s">
        <v>141</v>
      </c>
      <c r="AU143" s="215" t="s">
        <v>147</v>
      </c>
      <c r="AY143" s="17" t="s">
        <v>138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147</v>
      </c>
      <c r="BK143" s="216">
        <f>ROUND(I143*H143,2)</f>
        <v>0</v>
      </c>
      <c r="BL143" s="17" t="s">
        <v>146</v>
      </c>
      <c r="BM143" s="215" t="s">
        <v>205</v>
      </c>
    </row>
    <row r="144" s="2" customFormat="1">
      <c r="A144" s="38"/>
      <c r="B144" s="39"/>
      <c r="C144" s="40"/>
      <c r="D144" s="217" t="s">
        <v>149</v>
      </c>
      <c r="E144" s="40"/>
      <c r="F144" s="218" t="s">
        <v>206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147</v>
      </c>
    </row>
    <row r="145" s="2" customFormat="1">
      <c r="A145" s="38"/>
      <c r="B145" s="39"/>
      <c r="C145" s="40"/>
      <c r="D145" s="222" t="s">
        <v>151</v>
      </c>
      <c r="E145" s="40"/>
      <c r="F145" s="223" t="s">
        <v>207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151</v>
      </c>
      <c r="AU145" s="17" t="s">
        <v>147</v>
      </c>
    </row>
    <row r="146" s="13" customFormat="1">
      <c r="A146" s="13"/>
      <c r="B146" s="224"/>
      <c r="C146" s="225"/>
      <c r="D146" s="217" t="s">
        <v>153</v>
      </c>
      <c r="E146" s="226" t="s">
        <v>19</v>
      </c>
      <c r="F146" s="227" t="s">
        <v>208</v>
      </c>
      <c r="G146" s="225"/>
      <c r="H146" s="228">
        <v>1.5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153</v>
      </c>
      <c r="AU146" s="234" t="s">
        <v>147</v>
      </c>
      <c r="AV146" s="13" t="s">
        <v>147</v>
      </c>
      <c r="AW146" s="13" t="s">
        <v>32</v>
      </c>
      <c r="AX146" s="13" t="s">
        <v>70</v>
      </c>
      <c r="AY146" s="234" t="s">
        <v>138</v>
      </c>
    </row>
    <row r="147" s="13" customFormat="1">
      <c r="A147" s="13"/>
      <c r="B147" s="224"/>
      <c r="C147" s="225"/>
      <c r="D147" s="217" t="s">
        <v>153</v>
      </c>
      <c r="E147" s="226" t="s">
        <v>19</v>
      </c>
      <c r="F147" s="227" t="s">
        <v>209</v>
      </c>
      <c r="G147" s="225"/>
      <c r="H147" s="228">
        <v>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153</v>
      </c>
      <c r="AU147" s="234" t="s">
        <v>147</v>
      </c>
      <c r="AV147" s="13" t="s">
        <v>147</v>
      </c>
      <c r="AW147" s="13" t="s">
        <v>32</v>
      </c>
      <c r="AX147" s="13" t="s">
        <v>70</v>
      </c>
      <c r="AY147" s="234" t="s">
        <v>138</v>
      </c>
    </row>
    <row r="148" s="14" customFormat="1">
      <c r="A148" s="14"/>
      <c r="B148" s="235"/>
      <c r="C148" s="236"/>
      <c r="D148" s="217" t="s">
        <v>153</v>
      </c>
      <c r="E148" s="237" t="s">
        <v>19</v>
      </c>
      <c r="F148" s="238" t="s">
        <v>170</v>
      </c>
      <c r="G148" s="236"/>
      <c r="H148" s="239">
        <v>3.5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153</v>
      </c>
      <c r="AU148" s="245" t="s">
        <v>147</v>
      </c>
      <c r="AV148" s="14" t="s">
        <v>146</v>
      </c>
      <c r="AW148" s="14" t="s">
        <v>32</v>
      </c>
      <c r="AX148" s="14" t="s">
        <v>78</v>
      </c>
      <c r="AY148" s="245" t="s">
        <v>138</v>
      </c>
    </row>
    <row r="149" s="12" customFormat="1" ht="22.8" customHeight="1">
      <c r="A149" s="12"/>
      <c r="B149" s="188"/>
      <c r="C149" s="189"/>
      <c r="D149" s="190" t="s">
        <v>69</v>
      </c>
      <c r="E149" s="202" t="s">
        <v>210</v>
      </c>
      <c r="F149" s="202" t="s">
        <v>211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SUM(P150:P162)</f>
        <v>0</v>
      </c>
      <c r="Q149" s="196"/>
      <c r="R149" s="197">
        <f>SUM(R150:R162)</f>
        <v>0</v>
      </c>
      <c r="S149" s="196"/>
      <c r="T149" s="198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78</v>
      </c>
      <c r="AT149" s="200" t="s">
        <v>69</v>
      </c>
      <c r="AU149" s="200" t="s">
        <v>78</v>
      </c>
      <c r="AY149" s="199" t="s">
        <v>138</v>
      </c>
      <c r="BK149" s="201">
        <f>SUM(BK150:BK162)</f>
        <v>0</v>
      </c>
    </row>
    <row r="150" s="2" customFormat="1" ht="16.5" customHeight="1">
      <c r="A150" s="38"/>
      <c r="B150" s="39"/>
      <c r="C150" s="204" t="s">
        <v>212</v>
      </c>
      <c r="D150" s="204" t="s">
        <v>141</v>
      </c>
      <c r="E150" s="205" t="s">
        <v>213</v>
      </c>
      <c r="F150" s="206" t="s">
        <v>214</v>
      </c>
      <c r="G150" s="207" t="s">
        <v>215</v>
      </c>
      <c r="H150" s="208">
        <v>1.7330000000000001</v>
      </c>
      <c r="I150" s="209"/>
      <c r="J150" s="210">
        <f>ROUND(I150*H150,2)</f>
        <v>0</v>
      </c>
      <c r="K150" s="206" t="s">
        <v>145</v>
      </c>
      <c r="L150" s="44"/>
      <c r="M150" s="211" t="s">
        <v>19</v>
      </c>
      <c r="N150" s="212" t="s">
        <v>42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146</v>
      </c>
      <c r="AT150" s="215" t="s">
        <v>141</v>
      </c>
      <c r="AU150" s="215" t="s">
        <v>147</v>
      </c>
      <c r="AY150" s="17" t="s">
        <v>138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147</v>
      </c>
      <c r="BK150" s="216">
        <f>ROUND(I150*H150,2)</f>
        <v>0</v>
      </c>
      <c r="BL150" s="17" t="s">
        <v>146</v>
      </c>
      <c r="BM150" s="215" t="s">
        <v>216</v>
      </c>
    </row>
    <row r="151" s="2" customFormat="1">
      <c r="A151" s="38"/>
      <c r="B151" s="39"/>
      <c r="C151" s="40"/>
      <c r="D151" s="217" t="s">
        <v>149</v>
      </c>
      <c r="E151" s="40"/>
      <c r="F151" s="218" t="s">
        <v>217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149</v>
      </c>
      <c r="AU151" s="17" t="s">
        <v>147</v>
      </c>
    </row>
    <row r="152" s="2" customFormat="1">
      <c r="A152" s="38"/>
      <c r="B152" s="39"/>
      <c r="C152" s="40"/>
      <c r="D152" s="222" t="s">
        <v>151</v>
      </c>
      <c r="E152" s="40"/>
      <c r="F152" s="223" t="s">
        <v>218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151</v>
      </c>
      <c r="AU152" s="17" t="s">
        <v>147</v>
      </c>
    </row>
    <row r="153" s="2" customFormat="1" ht="16.5" customHeight="1">
      <c r="A153" s="38"/>
      <c r="B153" s="39"/>
      <c r="C153" s="204" t="s">
        <v>219</v>
      </c>
      <c r="D153" s="204" t="s">
        <v>141</v>
      </c>
      <c r="E153" s="205" t="s">
        <v>220</v>
      </c>
      <c r="F153" s="206" t="s">
        <v>221</v>
      </c>
      <c r="G153" s="207" t="s">
        <v>215</v>
      </c>
      <c r="H153" s="208">
        <v>1.7330000000000001</v>
      </c>
      <c r="I153" s="209"/>
      <c r="J153" s="210">
        <f>ROUND(I153*H153,2)</f>
        <v>0</v>
      </c>
      <c r="K153" s="206" t="s">
        <v>145</v>
      </c>
      <c r="L153" s="44"/>
      <c r="M153" s="211" t="s">
        <v>19</v>
      </c>
      <c r="N153" s="212" t="s">
        <v>42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146</v>
      </c>
      <c r="AT153" s="215" t="s">
        <v>141</v>
      </c>
      <c r="AU153" s="215" t="s">
        <v>147</v>
      </c>
      <c r="AY153" s="17" t="s">
        <v>138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147</v>
      </c>
      <c r="BK153" s="216">
        <f>ROUND(I153*H153,2)</f>
        <v>0</v>
      </c>
      <c r="BL153" s="17" t="s">
        <v>146</v>
      </c>
      <c r="BM153" s="215" t="s">
        <v>222</v>
      </c>
    </row>
    <row r="154" s="2" customFormat="1">
      <c r="A154" s="38"/>
      <c r="B154" s="39"/>
      <c r="C154" s="40"/>
      <c r="D154" s="217" t="s">
        <v>149</v>
      </c>
      <c r="E154" s="40"/>
      <c r="F154" s="218" t="s">
        <v>223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149</v>
      </c>
      <c r="AU154" s="17" t="s">
        <v>147</v>
      </c>
    </row>
    <row r="155" s="2" customFormat="1">
      <c r="A155" s="38"/>
      <c r="B155" s="39"/>
      <c r="C155" s="40"/>
      <c r="D155" s="222" t="s">
        <v>151</v>
      </c>
      <c r="E155" s="40"/>
      <c r="F155" s="223" t="s">
        <v>224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151</v>
      </c>
      <c r="AU155" s="17" t="s">
        <v>147</v>
      </c>
    </row>
    <row r="156" s="2" customFormat="1" ht="16.5" customHeight="1">
      <c r="A156" s="38"/>
      <c r="B156" s="39"/>
      <c r="C156" s="204" t="s">
        <v>192</v>
      </c>
      <c r="D156" s="204" t="s">
        <v>141</v>
      </c>
      <c r="E156" s="205" t="s">
        <v>225</v>
      </c>
      <c r="F156" s="206" t="s">
        <v>226</v>
      </c>
      <c r="G156" s="207" t="s">
        <v>215</v>
      </c>
      <c r="H156" s="208">
        <v>25.995000000000001</v>
      </c>
      <c r="I156" s="209"/>
      <c r="J156" s="210">
        <f>ROUND(I156*H156,2)</f>
        <v>0</v>
      </c>
      <c r="K156" s="206" t="s">
        <v>145</v>
      </c>
      <c r="L156" s="44"/>
      <c r="M156" s="211" t="s">
        <v>19</v>
      </c>
      <c r="N156" s="212" t="s">
        <v>42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146</v>
      </c>
      <c r="AT156" s="215" t="s">
        <v>141</v>
      </c>
      <c r="AU156" s="215" t="s">
        <v>147</v>
      </c>
      <c r="AY156" s="17" t="s">
        <v>138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147</v>
      </c>
      <c r="BK156" s="216">
        <f>ROUND(I156*H156,2)</f>
        <v>0</v>
      </c>
      <c r="BL156" s="17" t="s">
        <v>146</v>
      </c>
      <c r="BM156" s="215" t="s">
        <v>227</v>
      </c>
    </row>
    <row r="157" s="2" customFormat="1">
      <c r="A157" s="38"/>
      <c r="B157" s="39"/>
      <c r="C157" s="40"/>
      <c r="D157" s="217" t="s">
        <v>149</v>
      </c>
      <c r="E157" s="40"/>
      <c r="F157" s="218" t="s">
        <v>228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147</v>
      </c>
    </row>
    <row r="158" s="2" customFormat="1">
      <c r="A158" s="38"/>
      <c r="B158" s="39"/>
      <c r="C158" s="40"/>
      <c r="D158" s="222" t="s">
        <v>151</v>
      </c>
      <c r="E158" s="40"/>
      <c r="F158" s="223" t="s">
        <v>229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151</v>
      </c>
      <c r="AU158" s="17" t="s">
        <v>147</v>
      </c>
    </row>
    <row r="159" s="13" customFormat="1">
      <c r="A159" s="13"/>
      <c r="B159" s="224"/>
      <c r="C159" s="225"/>
      <c r="D159" s="217" t="s">
        <v>153</v>
      </c>
      <c r="E159" s="225"/>
      <c r="F159" s="227" t="s">
        <v>230</v>
      </c>
      <c r="G159" s="225"/>
      <c r="H159" s="228">
        <v>25.995000000000001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153</v>
      </c>
      <c r="AU159" s="234" t="s">
        <v>147</v>
      </c>
      <c r="AV159" s="13" t="s">
        <v>147</v>
      </c>
      <c r="AW159" s="13" t="s">
        <v>4</v>
      </c>
      <c r="AX159" s="13" t="s">
        <v>78</v>
      </c>
      <c r="AY159" s="234" t="s">
        <v>138</v>
      </c>
    </row>
    <row r="160" s="2" customFormat="1" ht="21.75" customHeight="1">
      <c r="A160" s="38"/>
      <c r="B160" s="39"/>
      <c r="C160" s="204" t="s">
        <v>231</v>
      </c>
      <c r="D160" s="204" t="s">
        <v>141</v>
      </c>
      <c r="E160" s="205" t="s">
        <v>232</v>
      </c>
      <c r="F160" s="206" t="s">
        <v>233</v>
      </c>
      <c r="G160" s="207" t="s">
        <v>215</v>
      </c>
      <c r="H160" s="208">
        <v>0.14899999999999999</v>
      </c>
      <c r="I160" s="209"/>
      <c r="J160" s="210">
        <f>ROUND(I160*H160,2)</f>
        <v>0</v>
      </c>
      <c r="K160" s="206" t="s">
        <v>145</v>
      </c>
      <c r="L160" s="44"/>
      <c r="M160" s="211" t="s">
        <v>19</v>
      </c>
      <c r="N160" s="212" t="s">
        <v>42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146</v>
      </c>
      <c r="AT160" s="215" t="s">
        <v>141</v>
      </c>
      <c r="AU160" s="215" t="s">
        <v>147</v>
      </c>
      <c r="AY160" s="17" t="s">
        <v>138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147</v>
      </c>
      <c r="BK160" s="216">
        <f>ROUND(I160*H160,2)</f>
        <v>0</v>
      </c>
      <c r="BL160" s="17" t="s">
        <v>146</v>
      </c>
      <c r="BM160" s="215" t="s">
        <v>234</v>
      </c>
    </row>
    <row r="161" s="2" customFormat="1">
      <c r="A161" s="38"/>
      <c r="B161" s="39"/>
      <c r="C161" s="40"/>
      <c r="D161" s="217" t="s">
        <v>149</v>
      </c>
      <c r="E161" s="40"/>
      <c r="F161" s="218" t="s">
        <v>235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147</v>
      </c>
    </row>
    <row r="162" s="2" customFormat="1">
      <c r="A162" s="38"/>
      <c r="B162" s="39"/>
      <c r="C162" s="40"/>
      <c r="D162" s="222" t="s">
        <v>151</v>
      </c>
      <c r="E162" s="40"/>
      <c r="F162" s="223" t="s">
        <v>236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147</v>
      </c>
    </row>
    <row r="163" s="12" customFormat="1" ht="22.8" customHeight="1">
      <c r="A163" s="12"/>
      <c r="B163" s="188"/>
      <c r="C163" s="189"/>
      <c r="D163" s="190" t="s">
        <v>69</v>
      </c>
      <c r="E163" s="202" t="s">
        <v>237</v>
      </c>
      <c r="F163" s="202" t="s">
        <v>238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SUM(P164:P166)</f>
        <v>0</v>
      </c>
      <c r="Q163" s="196"/>
      <c r="R163" s="197">
        <f>SUM(R164:R166)</f>
        <v>0</v>
      </c>
      <c r="S163" s="196"/>
      <c r="T163" s="19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78</v>
      </c>
      <c r="AT163" s="200" t="s">
        <v>69</v>
      </c>
      <c r="AU163" s="200" t="s">
        <v>78</v>
      </c>
      <c r="AY163" s="199" t="s">
        <v>138</v>
      </c>
      <c r="BK163" s="201">
        <f>SUM(BK164:BK166)</f>
        <v>0</v>
      </c>
    </row>
    <row r="164" s="2" customFormat="1" ht="16.5" customHeight="1">
      <c r="A164" s="38"/>
      <c r="B164" s="39"/>
      <c r="C164" s="204" t="s">
        <v>239</v>
      </c>
      <c r="D164" s="204" t="s">
        <v>141</v>
      </c>
      <c r="E164" s="205" t="s">
        <v>240</v>
      </c>
      <c r="F164" s="206" t="s">
        <v>241</v>
      </c>
      <c r="G164" s="207" t="s">
        <v>215</v>
      </c>
      <c r="H164" s="208">
        <v>1.274</v>
      </c>
      <c r="I164" s="209"/>
      <c r="J164" s="210">
        <f>ROUND(I164*H164,2)</f>
        <v>0</v>
      </c>
      <c r="K164" s="206" t="s">
        <v>145</v>
      </c>
      <c r="L164" s="44"/>
      <c r="M164" s="211" t="s">
        <v>19</v>
      </c>
      <c r="N164" s="212" t="s">
        <v>42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146</v>
      </c>
      <c r="AT164" s="215" t="s">
        <v>141</v>
      </c>
      <c r="AU164" s="215" t="s">
        <v>147</v>
      </c>
      <c r="AY164" s="17" t="s">
        <v>138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147</v>
      </c>
      <c r="BK164" s="216">
        <f>ROUND(I164*H164,2)</f>
        <v>0</v>
      </c>
      <c r="BL164" s="17" t="s">
        <v>146</v>
      </c>
      <c r="BM164" s="215" t="s">
        <v>242</v>
      </c>
    </row>
    <row r="165" s="2" customFormat="1">
      <c r="A165" s="38"/>
      <c r="B165" s="39"/>
      <c r="C165" s="40"/>
      <c r="D165" s="217" t="s">
        <v>149</v>
      </c>
      <c r="E165" s="40"/>
      <c r="F165" s="218" t="s">
        <v>243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147</v>
      </c>
    </row>
    <row r="166" s="2" customFormat="1">
      <c r="A166" s="38"/>
      <c r="B166" s="39"/>
      <c r="C166" s="40"/>
      <c r="D166" s="222" t="s">
        <v>151</v>
      </c>
      <c r="E166" s="40"/>
      <c r="F166" s="223" t="s">
        <v>244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151</v>
      </c>
      <c r="AU166" s="17" t="s">
        <v>147</v>
      </c>
    </row>
    <row r="167" s="12" customFormat="1" ht="25.92" customHeight="1">
      <c r="A167" s="12"/>
      <c r="B167" s="188"/>
      <c r="C167" s="189"/>
      <c r="D167" s="190" t="s">
        <v>69</v>
      </c>
      <c r="E167" s="191" t="s">
        <v>245</v>
      </c>
      <c r="F167" s="191" t="s">
        <v>246</v>
      </c>
      <c r="G167" s="189"/>
      <c r="H167" s="189"/>
      <c r="I167" s="192"/>
      <c r="J167" s="193">
        <f>BK167</f>
        <v>0</v>
      </c>
      <c r="K167" s="189"/>
      <c r="L167" s="194"/>
      <c r="M167" s="195"/>
      <c r="N167" s="196"/>
      <c r="O167" s="196"/>
      <c r="P167" s="197">
        <f>P168+P178+P192+P202+P254+P277+P309+P354+P420+P478+P498</f>
        <v>0</v>
      </c>
      <c r="Q167" s="196"/>
      <c r="R167" s="197">
        <f>R168+R178+R192+R202+R254+R277+R309+R354+R420+R478+R498</f>
        <v>2.7141548900000001</v>
      </c>
      <c r="S167" s="196"/>
      <c r="T167" s="198">
        <f>T168+T178+T192+T202+T254+T277+T309+T354+T420+T478+T498</f>
        <v>1.677246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147</v>
      </c>
      <c r="AT167" s="200" t="s">
        <v>69</v>
      </c>
      <c r="AU167" s="200" t="s">
        <v>70</v>
      </c>
      <c r="AY167" s="199" t="s">
        <v>138</v>
      </c>
      <c r="BK167" s="201">
        <f>BK168+BK178+BK192+BK202+BK254+BK277+BK309+BK354+BK420+BK478+BK498</f>
        <v>0</v>
      </c>
    </row>
    <row r="168" s="12" customFormat="1" ht="22.8" customHeight="1">
      <c r="A168" s="12"/>
      <c r="B168" s="188"/>
      <c r="C168" s="189"/>
      <c r="D168" s="190" t="s">
        <v>69</v>
      </c>
      <c r="E168" s="202" t="s">
        <v>247</v>
      </c>
      <c r="F168" s="202" t="s">
        <v>248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SUM(P169:P177)</f>
        <v>0</v>
      </c>
      <c r="Q168" s="196"/>
      <c r="R168" s="197">
        <f>SUM(R169:R177)</f>
        <v>0.013470000000000001</v>
      </c>
      <c r="S168" s="196"/>
      <c r="T168" s="198">
        <f>SUM(T169:T177)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147</v>
      </c>
      <c r="AT168" s="200" t="s">
        <v>69</v>
      </c>
      <c r="AU168" s="200" t="s">
        <v>78</v>
      </c>
      <c r="AY168" s="199" t="s">
        <v>138</v>
      </c>
      <c r="BK168" s="201">
        <f>SUM(BK169:BK177)</f>
        <v>0</v>
      </c>
    </row>
    <row r="169" s="2" customFormat="1" ht="16.5" customHeight="1">
      <c r="A169" s="38"/>
      <c r="B169" s="39"/>
      <c r="C169" s="204" t="s">
        <v>249</v>
      </c>
      <c r="D169" s="204" t="s">
        <v>141</v>
      </c>
      <c r="E169" s="205" t="s">
        <v>250</v>
      </c>
      <c r="F169" s="206" t="s">
        <v>251</v>
      </c>
      <c r="G169" s="207" t="s">
        <v>144</v>
      </c>
      <c r="H169" s="208">
        <v>4.4900000000000002</v>
      </c>
      <c r="I169" s="209"/>
      <c r="J169" s="210">
        <f>ROUND(I169*H169,2)</f>
        <v>0</v>
      </c>
      <c r="K169" s="206" t="s">
        <v>145</v>
      </c>
      <c r="L169" s="44"/>
      <c r="M169" s="211" t="s">
        <v>19</v>
      </c>
      <c r="N169" s="212" t="s">
        <v>42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252</v>
      </c>
      <c r="AT169" s="215" t="s">
        <v>141</v>
      </c>
      <c r="AU169" s="215" t="s">
        <v>147</v>
      </c>
      <c r="AY169" s="17" t="s">
        <v>138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147</v>
      </c>
      <c r="BK169" s="216">
        <f>ROUND(I169*H169,2)</f>
        <v>0</v>
      </c>
      <c r="BL169" s="17" t="s">
        <v>252</v>
      </c>
      <c r="BM169" s="215" t="s">
        <v>253</v>
      </c>
    </row>
    <row r="170" s="2" customFormat="1">
      <c r="A170" s="38"/>
      <c r="B170" s="39"/>
      <c r="C170" s="40"/>
      <c r="D170" s="217" t="s">
        <v>149</v>
      </c>
      <c r="E170" s="40"/>
      <c r="F170" s="218" t="s">
        <v>254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147</v>
      </c>
    </row>
    <row r="171" s="2" customFormat="1">
      <c r="A171" s="38"/>
      <c r="B171" s="39"/>
      <c r="C171" s="40"/>
      <c r="D171" s="222" t="s">
        <v>151</v>
      </c>
      <c r="E171" s="40"/>
      <c r="F171" s="223" t="s">
        <v>255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151</v>
      </c>
      <c r="AU171" s="17" t="s">
        <v>147</v>
      </c>
    </row>
    <row r="172" s="13" customFormat="1">
      <c r="A172" s="13"/>
      <c r="B172" s="224"/>
      <c r="C172" s="225"/>
      <c r="D172" s="217" t="s">
        <v>153</v>
      </c>
      <c r="E172" s="226" t="s">
        <v>19</v>
      </c>
      <c r="F172" s="227" t="s">
        <v>256</v>
      </c>
      <c r="G172" s="225"/>
      <c r="H172" s="228">
        <v>3.1600000000000001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153</v>
      </c>
      <c r="AU172" s="234" t="s">
        <v>147</v>
      </c>
      <c r="AV172" s="13" t="s">
        <v>147</v>
      </c>
      <c r="AW172" s="13" t="s">
        <v>32</v>
      </c>
      <c r="AX172" s="13" t="s">
        <v>70</v>
      </c>
      <c r="AY172" s="234" t="s">
        <v>138</v>
      </c>
    </row>
    <row r="173" s="13" customFormat="1">
      <c r="A173" s="13"/>
      <c r="B173" s="224"/>
      <c r="C173" s="225"/>
      <c r="D173" s="217" t="s">
        <v>153</v>
      </c>
      <c r="E173" s="226" t="s">
        <v>19</v>
      </c>
      <c r="F173" s="227" t="s">
        <v>257</v>
      </c>
      <c r="G173" s="225"/>
      <c r="H173" s="228">
        <v>1.3300000000000001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153</v>
      </c>
      <c r="AU173" s="234" t="s">
        <v>147</v>
      </c>
      <c r="AV173" s="13" t="s">
        <v>147</v>
      </c>
      <c r="AW173" s="13" t="s">
        <v>32</v>
      </c>
      <c r="AX173" s="13" t="s">
        <v>70</v>
      </c>
      <c r="AY173" s="234" t="s">
        <v>138</v>
      </c>
    </row>
    <row r="174" s="14" customFormat="1">
      <c r="A174" s="14"/>
      <c r="B174" s="235"/>
      <c r="C174" s="236"/>
      <c r="D174" s="217" t="s">
        <v>153</v>
      </c>
      <c r="E174" s="237" t="s">
        <v>19</v>
      </c>
      <c r="F174" s="238" t="s">
        <v>170</v>
      </c>
      <c r="G174" s="236"/>
      <c r="H174" s="239">
        <v>4.4900000000000002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153</v>
      </c>
      <c r="AU174" s="245" t="s">
        <v>147</v>
      </c>
      <c r="AV174" s="14" t="s">
        <v>146</v>
      </c>
      <c r="AW174" s="14" t="s">
        <v>32</v>
      </c>
      <c r="AX174" s="14" t="s">
        <v>78</v>
      </c>
      <c r="AY174" s="245" t="s">
        <v>138</v>
      </c>
    </row>
    <row r="175" s="2" customFormat="1" ht="16.5" customHeight="1">
      <c r="A175" s="38"/>
      <c r="B175" s="39"/>
      <c r="C175" s="246" t="s">
        <v>258</v>
      </c>
      <c r="D175" s="246" t="s">
        <v>259</v>
      </c>
      <c r="E175" s="247" t="s">
        <v>260</v>
      </c>
      <c r="F175" s="248" t="s">
        <v>261</v>
      </c>
      <c r="G175" s="249" t="s">
        <v>262</v>
      </c>
      <c r="H175" s="250">
        <v>13.470000000000001</v>
      </c>
      <c r="I175" s="251"/>
      <c r="J175" s="252">
        <f>ROUND(I175*H175,2)</f>
        <v>0</v>
      </c>
      <c r="K175" s="248" t="s">
        <v>145</v>
      </c>
      <c r="L175" s="253"/>
      <c r="M175" s="254" t="s">
        <v>19</v>
      </c>
      <c r="N175" s="255" t="s">
        <v>42</v>
      </c>
      <c r="O175" s="84"/>
      <c r="P175" s="213">
        <f>O175*H175</f>
        <v>0</v>
      </c>
      <c r="Q175" s="213">
        <v>0.001</v>
      </c>
      <c r="R175" s="213">
        <f>Q175*H175</f>
        <v>0.013470000000000001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263</v>
      </c>
      <c r="AT175" s="215" t="s">
        <v>259</v>
      </c>
      <c r="AU175" s="215" t="s">
        <v>147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147</v>
      </c>
      <c r="BK175" s="216">
        <f>ROUND(I175*H175,2)</f>
        <v>0</v>
      </c>
      <c r="BL175" s="17" t="s">
        <v>252</v>
      </c>
      <c r="BM175" s="215" t="s">
        <v>264</v>
      </c>
    </row>
    <row r="176" s="2" customFormat="1">
      <c r="A176" s="38"/>
      <c r="B176" s="39"/>
      <c r="C176" s="40"/>
      <c r="D176" s="217" t="s">
        <v>149</v>
      </c>
      <c r="E176" s="40"/>
      <c r="F176" s="218" t="s">
        <v>261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147</v>
      </c>
    </row>
    <row r="177" s="13" customFormat="1">
      <c r="A177" s="13"/>
      <c r="B177" s="224"/>
      <c r="C177" s="225"/>
      <c r="D177" s="217" t="s">
        <v>153</v>
      </c>
      <c r="E177" s="226" t="s">
        <v>19</v>
      </c>
      <c r="F177" s="227" t="s">
        <v>265</v>
      </c>
      <c r="G177" s="225"/>
      <c r="H177" s="228">
        <v>13.470000000000001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153</v>
      </c>
      <c r="AU177" s="234" t="s">
        <v>147</v>
      </c>
      <c r="AV177" s="13" t="s">
        <v>147</v>
      </c>
      <c r="AW177" s="13" t="s">
        <v>32</v>
      </c>
      <c r="AX177" s="13" t="s">
        <v>78</v>
      </c>
      <c r="AY177" s="234" t="s">
        <v>138</v>
      </c>
    </row>
    <row r="178" s="12" customFormat="1" ht="22.8" customHeight="1">
      <c r="A178" s="12"/>
      <c r="B178" s="188"/>
      <c r="C178" s="189"/>
      <c r="D178" s="190" t="s">
        <v>69</v>
      </c>
      <c r="E178" s="202" t="s">
        <v>266</v>
      </c>
      <c r="F178" s="202" t="s">
        <v>267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SUM(P179:P191)</f>
        <v>0</v>
      </c>
      <c r="Q178" s="196"/>
      <c r="R178" s="197">
        <f>SUM(R179:R191)</f>
        <v>0.0021750000000000003</v>
      </c>
      <c r="S178" s="196"/>
      <c r="T178" s="198">
        <f>SUM(T179:T191)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147</v>
      </c>
      <c r="AT178" s="200" t="s">
        <v>69</v>
      </c>
      <c r="AU178" s="200" t="s">
        <v>78</v>
      </c>
      <c r="AY178" s="199" t="s">
        <v>138</v>
      </c>
      <c r="BK178" s="201">
        <f>SUM(BK179:BK191)</f>
        <v>0</v>
      </c>
    </row>
    <row r="179" s="2" customFormat="1" ht="16.5" customHeight="1">
      <c r="A179" s="38"/>
      <c r="B179" s="39"/>
      <c r="C179" s="204" t="s">
        <v>268</v>
      </c>
      <c r="D179" s="204" t="s">
        <v>141</v>
      </c>
      <c r="E179" s="205" t="s">
        <v>269</v>
      </c>
      <c r="F179" s="206" t="s">
        <v>270</v>
      </c>
      <c r="G179" s="207" t="s">
        <v>197</v>
      </c>
      <c r="H179" s="208">
        <v>2.5</v>
      </c>
      <c r="I179" s="209"/>
      <c r="J179" s="210">
        <f>ROUND(I179*H179,2)</f>
        <v>0</v>
      </c>
      <c r="K179" s="206" t="s">
        <v>145</v>
      </c>
      <c r="L179" s="44"/>
      <c r="M179" s="211" t="s">
        <v>19</v>
      </c>
      <c r="N179" s="212" t="s">
        <v>42</v>
      </c>
      <c r="O179" s="84"/>
      <c r="P179" s="213">
        <f>O179*H179</f>
        <v>0</v>
      </c>
      <c r="Q179" s="213">
        <v>0.00046999999999999999</v>
      </c>
      <c r="R179" s="213">
        <f>Q179*H179</f>
        <v>0.0011750000000000001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252</v>
      </c>
      <c r="AT179" s="215" t="s">
        <v>141</v>
      </c>
      <c r="AU179" s="215" t="s">
        <v>147</v>
      </c>
      <c r="AY179" s="17" t="s">
        <v>138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147</v>
      </c>
      <c r="BK179" s="216">
        <f>ROUND(I179*H179,2)</f>
        <v>0</v>
      </c>
      <c r="BL179" s="17" t="s">
        <v>252</v>
      </c>
      <c r="BM179" s="215" t="s">
        <v>271</v>
      </c>
    </row>
    <row r="180" s="2" customFormat="1">
      <c r="A180" s="38"/>
      <c r="B180" s="39"/>
      <c r="C180" s="40"/>
      <c r="D180" s="217" t="s">
        <v>149</v>
      </c>
      <c r="E180" s="40"/>
      <c r="F180" s="218" t="s">
        <v>272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147</v>
      </c>
    </row>
    <row r="181" s="2" customFormat="1">
      <c r="A181" s="38"/>
      <c r="B181" s="39"/>
      <c r="C181" s="40"/>
      <c r="D181" s="222" t="s">
        <v>151</v>
      </c>
      <c r="E181" s="40"/>
      <c r="F181" s="223" t="s">
        <v>273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151</v>
      </c>
      <c r="AU181" s="17" t="s">
        <v>147</v>
      </c>
    </row>
    <row r="182" s="13" customFormat="1">
      <c r="A182" s="13"/>
      <c r="B182" s="224"/>
      <c r="C182" s="225"/>
      <c r="D182" s="217" t="s">
        <v>153</v>
      </c>
      <c r="E182" s="226" t="s">
        <v>19</v>
      </c>
      <c r="F182" s="227" t="s">
        <v>274</v>
      </c>
      <c r="G182" s="225"/>
      <c r="H182" s="228">
        <v>1.5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153</v>
      </c>
      <c r="AU182" s="234" t="s">
        <v>147</v>
      </c>
      <c r="AV182" s="13" t="s">
        <v>147</v>
      </c>
      <c r="AW182" s="13" t="s">
        <v>32</v>
      </c>
      <c r="AX182" s="13" t="s">
        <v>70</v>
      </c>
      <c r="AY182" s="234" t="s">
        <v>138</v>
      </c>
    </row>
    <row r="183" s="13" customFormat="1">
      <c r="A183" s="13"/>
      <c r="B183" s="224"/>
      <c r="C183" s="225"/>
      <c r="D183" s="217" t="s">
        <v>153</v>
      </c>
      <c r="E183" s="226" t="s">
        <v>19</v>
      </c>
      <c r="F183" s="227" t="s">
        <v>275</v>
      </c>
      <c r="G183" s="225"/>
      <c r="H183" s="228">
        <v>2.5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153</v>
      </c>
      <c r="AU183" s="234" t="s">
        <v>147</v>
      </c>
      <c r="AV183" s="13" t="s">
        <v>147</v>
      </c>
      <c r="AW183" s="13" t="s">
        <v>32</v>
      </c>
      <c r="AX183" s="13" t="s">
        <v>78</v>
      </c>
      <c r="AY183" s="234" t="s">
        <v>138</v>
      </c>
    </row>
    <row r="184" s="2" customFormat="1" ht="16.5" customHeight="1">
      <c r="A184" s="38"/>
      <c r="B184" s="39"/>
      <c r="C184" s="204" t="s">
        <v>8</v>
      </c>
      <c r="D184" s="204" t="s">
        <v>141</v>
      </c>
      <c r="E184" s="205" t="s">
        <v>276</v>
      </c>
      <c r="F184" s="206" t="s">
        <v>277</v>
      </c>
      <c r="G184" s="207" t="s">
        <v>278</v>
      </c>
      <c r="H184" s="208">
        <v>2</v>
      </c>
      <c r="I184" s="209"/>
      <c r="J184" s="210">
        <f>ROUND(I184*H184,2)</f>
        <v>0</v>
      </c>
      <c r="K184" s="206" t="s">
        <v>145</v>
      </c>
      <c r="L184" s="44"/>
      <c r="M184" s="211" t="s">
        <v>19</v>
      </c>
      <c r="N184" s="212" t="s">
        <v>42</v>
      </c>
      <c r="O184" s="84"/>
      <c r="P184" s="213">
        <f>O184*H184</f>
        <v>0</v>
      </c>
      <c r="Q184" s="213">
        <v>6.0000000000000002E-05</v>
      </c>
      <c r="R184" s="213">
        <f>Q184*H184</f>
        <v>0.00012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252</v>
      </c>
      <c r="AT184" s="215" t="s">
        <v>141</v>
      </c>
      <c r="AU184" s="215" t="s">
        <v>147</v>
      </c>
      <c r="AY184" s="17" t="s">
        <v>138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147</v>
      </c>
      <c r="BK184" s="216">
        <f>ROUND(I184*H184,2)</f>
        <v>0</v>
      </c>
      <c r="BL184" s="17" t="s">
        <v>252</v>
      </c>
      <c r="BM184" s="215" t="s">
        <v>279</v>
      </c>
    </row>
    <row r="185" s="2" customFormat="1">
      <c r="A185" s="38"/>
      <c r="B185" s="39"/>
      <c r="C185" s="40"/>
      <c r="D185" s="217" t="s">
        <v>149</v>
      </c>
      <c r="E185" s="40"/>
      <c r="F185" s="218" t="s">
        <v>280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147</v>
      </c>
    </row>
    <row r="186" s="2" customFormat="1">
      <c r="A186" s="38"/>
      <c r="B186" s="39"/>
      <c r="C186" s="40"/>
      <c r="D186" s="222" t="s">
        <v>151</v>
      </c>
      <c r="E186" s="40"/>
      <c r="F186" s="223" t="s">
        <v>281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151</v>
      </c>
      <c r="AU186" s="17" t="s">
        <v>147</v>
      </c>
    </row>
    <row r="187" s="2" customFormat="1" ht="16.5" customHeight="1">
      <c r="A187" s="38"/>
      <c r="B187" s="39"/>
      <c r="C187" s="246" t="s">
        <v>252</v>
      </c>
      <c r="D187" s="246" t="s">
        <v>259</v>
      </c>
      <c r="E187" s="247" t="s">
        <v>282</v>
      </c>
      <c r="F187" s="248" t="s">
        <v>283</v>
      </c>
      <c r="G187" s="249" t="s">
        <v>278</v>
      </c>
      <c r="H187" s="250">
        <v>2</v>
      </c>
      <c r="I187" s="251"/>
      <c r="J187" s="252">
        <f>ROUND(I187*H187,2)</f>
        <v>0</v>
      </c>
      <c r="K187" s="248" t="s">
        <v>145</v>
      </c>
      <c r="L187" s="253"/>
      <c r="M187" s="254" t="s">
        <v>19</v>
      </c>
      <c r="N187" s="255" t="s">
        <v>42</v>
      </c>
      <c r="O187" s="84"/>
      <c r="P187" s="213">
        <f>O187*H187</f>
        <v>0</v>
      </c>
      <c r="Q187" s="213">
        <v>0.00044000000000000002</v>
      </c>
      <c r="R187" s="213">
        <f>Q187*H187</f>
        <v>0.00088000000000000003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263</v>
      </c>
      <c r="AT187" s="215" t="s">
        <v>259</v>
      </c>
      <c r="AU187" s="215" t="s">
        <v>147</v>
      </c>
      <c r="AY187" s="17" t="s">
        <v>138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147</v>
      </c>
      <c r="BK187" s="216">
        <f>ROUND(I187*H187,2)</f>
        <v>0</v>
      </c>
      <c r="BL187" s="17" t="s">
        <v>252</v>
      </c>
      <c r="BM187" s="215" t="s">
        <v>284</v>
      </c>
    </row>
    <row r="188" s="2" customFormat="1">
      <c r="A188" s="38"/>
      <c r="B188" s="39"/>
      <c r="C188" s="40"/>
      <c r="D188" s="217" t="s">
        <v>149</v>
      </c>
      <c r="E188" s="40"/>
      <c r="F188" s="218" t="s">
        <v>283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147</v>
      </c>
    </row>
    <row r="189" s="2" customFormat="1" ht="16.5" customHeight="1">
      <c r="A189" s="38"/>
      <c r="B189" s="39"/>
      <c r="C189" s="204" t="s">
        <v>285</v>
      </c>
      <c r="D189" s="204" t="s">
        <v>141</v>
      </c>
      <c r="E189" s="205" t="s">
        <v>286</v>
      </c>
      <c r="F189" s="206" t="s">
        <v>287</v>
      </c>
      <c r="G189" s="207" t="s">
        <v>215</v>
      </c>
      <c r="H189" s="208">
        <v>0.002</v>
      </c>
      <c r="I189" s="209"/>
      <c r="J189" s="210">
        <f>ROUND(I189*H189,2)</f>
        <v>0</v>
      </c>
      <c r="K189" s="206" t="s">
        <v>145</v>
      </c>
      <c r="L189" s="44"/>
      <c r="M189" s="211" t="s">
        <v>19</v>
      </c>
      <c r="N189" s="212" t="s">
        <v>42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252</v>
      </c>
      <c r="AT189" s="215" t="s">
        <v>141</v>
      </c>
      <c r="AU189" s="215" t="s">
        <v>147</v>
      </c>
      <c r="AY189" s="17" t="s">
        <v>138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147</v>
      </c>
      <c r="BK189" s="216">
        <f>ROUND(I189*H189,2)</f>
        <v>0</v>
      </c>
      <c r="BL189" s="17" t="s">
        <v>252</v>
      </c>
      <c r="BM189" s="215" t="s">
        <v>288</v>
      </c>
    </row>
    <row r="190" s="2" customFormat="1">
      <c r="A190" s="38"/>
      <c r="B190" s="39"/>
      <c r="C190" s="40"/>
      <c r="D190" s="217" t="s">
        <v>149</v>
      </c>
      <c r="E190" s="40"/>
      <c r="F190" s="218" t="s">
        <v>289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149</v>
      </c>
      <c r="AU190" s="17" t="s">
        <v>147</v>
      </c>
    </row>
    <row r="191" s="2" customFormat="1">
      <c r="A191" s="38"/>
      <c r="B191" s="39"/>
      <c r="C191" s="40"/>
      <c r="D191" s="222" t="s">
        <v>151</v>
      </c>
      <c r="E191" s="40"/>
      <c r="F191" s="223" t="s">
        <v>290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151</v>
      </c>
      <c r="AU191" s="17" t="s">
        <v>147</v>
      </c>
    </row>
    <row r="192" s="12" customFormat="1" ht="22.8" customHeight="1">
      <c r="A192" s="12"/>
      <c r="B192" s="188"/>
      <c r="C192" s="189"/>
      <c r="D192" s="190" t="s">
        <v>69</v>
      </c>
      <c r="E192" s="202" t="s">
        <v>291</v>
      </c>
      <c r="F192" s="202" t="s">
        <v>292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SUM(P193:P201)</f>
        <v>0</v>
      </c>
      <c r="Q192" s="196"/>
      <c r="R192" s="197">
        <f>SUM(R193:R201)</f>
        <v>0.0017850000000000001</v>
      </c>
      <c r="S192" s="196"/>
      <c r="T192" s="198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9" t="s">
        <v>147</v>
      </c>
      <c r="AT192" s="200" t="s">
        <v>69</v>
      </c>
      <c r="AU192" s="200" t="s">
        <v>78</v>
      </c>
      <c r="AY192" s="199" t="s">
        <v>138</v>
      </c>
      <c r="BK192" s="201">
        <f>SUM(BK193:BK201)</f>
        <v>0</v>
      </c>
    </row>
    <row r="193" s="2" customFormat="1" ht="16.5" customHeight="1">
      <c r="A193" s="38"/>
      <c r="B193" s="39"/>
      <c r="C193" s="204" t="s">
        <v>293</v>
      </c>
      <c r="D193" s="204" t="s">
        <v>141</v>
      </c>
      <c r="E193" s="205" t="s">
        <v>294</v>
      </c>
      <c r="F193" s="206" t="s">
        <v>295</v>
      </c>
      <c r="G193" s="207" t="s">
        <v>197</v>
      </c>
      <c r="H193" s="208">
        <v>3.5</v>
      </c>
      <c r="I193" s="209"/>
      <c r="J193" s="210">
        <f>ROUND(I193*H193,2)</f>
        <v>0</v>
      </c>
      <c r="K193" s="206" t="s">
        <v>145</v>
      </c>
      <c r="L193" s="44"/>
      <c r="M193" s="211" t="s">
        <v>19</v>
      </c>
      <c r="N193" s="212" t="s">
        <v>42</v>
      </c>
      <c r="O193" s="84"/>
      <c r="P193" s="213">
        <f>O193*H193</f>
        <v>0</v>
      </c>
      <c r="Q193" s="213">
        <v>0.00051000000000000004</v>
      </c>
      <c r="R193" s="213">
        <f>Q193*H193</f>
        <v>0.0017850000000000001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252</v>
      </c>
      <c r="AT193" s="215" t="s">
        <v>141</v>
      </c>
      <c r="AU193" s="215" t="s">
        <v>147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147</v>
      </c>
      <c r="BK193" s="216">
        <f>ROUND(I193*H193,2)</f>
        <v>0</v>
      </c>
      <c r="BL193" s="17" t="s">
        <v>252</v>
      </c>
      <c r="BM193" s="215" t="s">
        <v>296</v>
      </c>
    </row>
    <row r="194" s="2" customFormat="1">
      <c r="A194" s="38"/>
      <c r="B194" s="39"/>
      <c r="C194" s="40"/>
      <c r="D194" s="217" t="s">
        <v>149</v>
      </c>
      <c r="E194" s="40"/>
      <c r="F194" s="218" t="s">
        <v>297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147</v>
      </c>
    </row>
    <row r="195" s="2" customFormat="1">
      <c r="A195" s="38"/>
      <c r="B195" s="39"/>
      <c r="C195" s="40"/>
      <c r="D195" s="222" t="s">
        <v>151</v>
      </c>
      <c r="E195" s="40"/>
      <c r="F195" s="223" t="s">
        <v>298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147</v>
      </c>
    </row>
    <row r="196" s="13" customFormat="1">
      <c r="A196" s="13"/>
      <c r="B196" s="224"/>
      <c r="C196" s="225"/>
      <c r="D196" s="217" t="s">
        <v>153</v>
      </c>
      <c r="E196" s="226" t="s">
        <v>19</v>
      </c>
      <c r="F196" s="227" t="s">
        <v>274</v>
      </c>
      <c r="G196" s="225"/>
      <c r="H196" s="228">
        <v>1.5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153</v>
      </c>
      <c r="AU196" s="234" t="s">
        <v>147</v>
      </c>
      <c r="AV196" s="13" t="s">
        <v>147</v>
      </c>
      <c r="AW196" s="13" t="s">
        <v>32</v>
      </c>
      <c r="AX196" s="13" t="s">
        <v>70</v>
      </c>
      <c r="AY196" s="234" t="s">
        <v>138</v>
      </c>
    </row>
    <row r="197" s="13" customFormat="1">
      <c r="A197" s="13"/>
      <c r="B197" s="224"/>
      <c r="C197" s="225"/>
      <c r="D197" s="217" t="s">
        <v>153</v>
      </c>
      <c r="E197" s="226" t="s">
        <v>19</v>
      </c>
      <c r="F197" s="227" t="s">
        <v>299</v>
      </c>
      <c r="G197" s="225"/>
      <c r="H197" s="228">
        <v>2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153</v>
      </c>
      <c r="AU197" s="234" t="s">
        <v>147</v>
      </c>
      <c r="AV197" s="13" t="s">
        <v>147</v>
      </c>
      <c r="AW197" s="13" t="s">
        <v>32</v>
      </c>
      <c r="AX197" s="13" t="s">
        <v>70</v>
      </c>
      <c r="AY197" s="234" t="s">
        <v>138</v>
      </c>
    </row>
    <row r="198" s="14" customFormat="1">
      <c r="A198" s="14"/>
      <c r="B198" s="235"/>
      <c r="C198" s="236"/>
      <c r="D198" s="217" t="s">
        <v>153</v>
      </c>
      <c r="E198" s="237" t="s">
        <v>19</v>
      </c>
      <c r="F198" s="238" t="s">
        <v>170</v>
      </c>
      <c r="G198" s="236"/>
      <c r="H198" s="239">
        <v>3.5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153</v>
      </c>
      <c r="AU198" s="245" t="s">
        <v>147</v>
      </c>
      <c r="AV198" s="14" t="s">
        <v>146</v>
      </c>
      <c r="AW198" s="14" t="s">
        <v>32</v>
      </c>
      <c r="AX198" s="14" t="s">
        <v>78</v>
      </c>
      <c r="AY198" s="245" t="s">
        <v>138</v>
      </c>
    </row>
    <row r="199" s="2" customFormat="1" ht="16.5" customHeight="1">
      <c r="A199" s="38"/>
      <c r="B199" s="39"/>
      <c r="C199" s="204" t="s">
        <v>300</v>
      </c>
      <c r="D199" s="204" t="s">
        <v>141</v>
      </c>
      <c r="E199" s="205" t="s">
        <v>301</v>
      </c>
      <c r="F199" s="206" t="s">
        <v>302</v>
      </c>
      <c r="G199" s="207" t="s">
        <v>215</v>
      </c>
      <c r="H199" s="208">
        <v>0.002</v>
      </c>
      <c r="I199" s="209"/>
      <c r="J199" s="210">
        <f>ROUND(I199*H199,2)</f>
        <v>0</v>
      </c>
      <c r="K199" s="206" t="s">
        <v>145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252</v>
      </c>
      <c r="AT199" s="215" t="s">
        <v>141</v>
      </c>
      <c r="AU199" s="215" t="s">
        <v>147</v>
      </c>
      <c r="AY199" s="17" t="s">
        <v>138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147</v>
      </c>
      <c r="BK199" s="216">
        <f>ROUND(I199*H199,2)</f>
        <v>0</v>
      </c>
      <c r="BL199" s="17" t="s">
        <v>252</v>
      </c>
      <c r="BM199" s="215" t="s">
        <v>303</v>
      </c>
    </row>
    <row r="200" s="2" customFormat="1">
      <c r="A200" s="38"/>
      <c r="B200" s="39"/>
      <c r="C200" s="40"/>
      <c r="D200" s="217" t="s">
        <v>149</v>
      </c>
      <c r="E200" s="40"/>
      <c r="F200" s="218" t="s">
        <v>304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147</v>
      </c>
    </row>
    <row r="201" s="2" customFormat="1">
      <c r="A201" s="38"/>
      <c r="B201" s="39"/>
      <c r="C201" s="40"/>
      <c r="D201" s="222" t="s">
        <v>151</v>
      </c>
      <c r="E201" s="40"/>
      <c r="F201" s="223" t="s">
        <v>305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147</v>
      </c>
    </row>
    <row r="202" s="12" customFormat="1" ht="22.8" customHeight="1">
      <c r="A202" s="12"/>
      <c r="B202" s="188"/>
      <c r="C202" s="189"/>
      <c r="D202" s="190" t="s">
        <v>69</v>
      </c>
      <c r="E202" s="202" t="s">
        <v>306</v>
      </c>
      <c r="F202" s="202" t="s">
        <v>307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SUM(P203:P253)</f>
        <v>0</v>
      </c>
      <c r="Q202" s="196"/>
      <c r="R202" s="197">
        <f>SUM(R203:R253)</f>
        <v>0.084680000000000005</v>
      </c>
      <c r="S202" s="196"/>
      <c r="T202" s="198">
        <f>SUM(T203:T253)</f>
        <v>0.080890000000000004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147</v>
      </c>
      <c r="AT202" s="200" t="s">
        <v>69</v>
      </c>
      <c r="AU202" s="200" t="s">
        <v>78</v>
      </c>
      <c r="AY202" s="199" t="s">
        <v>138</v>
      </c>
      <c r="BK202" s="201">
        <f>SUM(BK203:BK253)</f>
        <v>0</v>
      </c>
    </row>
    <row r="203" s="2" customFormat="1" ht="16.5" customHeight="1">
      <c r="A203" s="38"/>
      <c r="B203" s="39"/>
      <c r="C203" s="204" t="s">
        <v>308</v>
      </c>
      <c r="D203" s="204" t="s">
        <v>141</v>
      </c>
      <c r="E203" s="205" t="s">
        <v>309</v>
      </c>
      <c r="F203" s="206" t="s">
        <v>310</v>
      </c>
      <c r="G203" s="207" t="s">
        <v>311</v>
      </c>
      <c r="H203" s="208">
        <v>1</v>
      </c>
      <c r="I203" s="209"/>
      <c r="J203" s="210">
        <f>ROUND(I203*H203,2)</f>
        <v>0</v>
      </c>
      <c r="K203" s="206" t="s">
        <v>145</v>
      </c>
      <c r="L203" s="44"/>
      <c r="M203" s="211" t="s">
        <v>19</v>
      </c>
      <c r="N203" s="212" t="s">
        <v>42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0.01933</v>
      </c>
      <c r="T203" s="214">
        <f>S203*H203</f>
        <v>0.01933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252</v>
      </c>
      <c r="AT203" s="215" t="s">
        <v>141</v>
      </c>
      <c r="AU203" s="215" t="s">
        <v>147</v>
      </c>
      <c r="AY203" s="17" t="s">
        <v>138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147</v>
      </c>
      <c r="BK203" s="216">
        <f>ROUND(I203*H203,2)</f>
        <v>0</v>
      </c>
      <c r="BL203" s="17" t="s">
        <v>252</v>
      </c>
      <c r="BM203" s="215" t="s">
        <v>312</v>
      </c>
    </row>
    <row r="204" s="2" customFormat="1">
      <c r="A204" s="38"/>
      <c r="B204" s="39"/>
      <c r="C204" s="40"/>
      <c r="D204" s="217" t="s">
        <v>149</v>
      </c>
      <c r="E204" s="40"/>
      <c r="F204" s="218" t="s">
        <v>313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147</v>
      </c>
    </row>
    <row r="205" s="2" customFormat="1">
      <c r="A205" s="38"/>
      <c r="B205" s="39"/>
      <c r="C205" s="40"/>
      <c r="D205" s="222" t="s">
        <v>151</v>
      </c>
      <c r="E205" s="40"/>
      <c r="F205" s="223" t="s">
        <v>314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151</v>
      </c>
      <c r="AU205" s="17" t="s">
        <v>147</v>
      </c>
    </row>
    <row r="206" s="2" customFormat="1" ht="16.5" customHeight="1">
      <c r="A206" s="38"/>
      <c r="B206" s="39"/>
      <c r="C206" s="204" t="s">
        <v>7</v>
      </c>
      <c r="D206" s="204" t="s">
        <v>141</v>
      </c>
      <c r="E206" s="205" t="s">
        <v>315</v>
      </c>
      <c r="F206" s="206" t="s">
        <v>316</v>
      </c>
      <c r="G206" s="207" t="s">
        <v>311</v>
      </c>
      <c r="H206" s="208">
        <v>1</v>
      </c>
      <c r="I206" s="209"/>
      <c r="J206" s="210">
        <f>ROUND(I206*H206,2)</f>
        <v>0</v>
      </c>
      <c r="K206" s="206" t="s">
        <v>145</v>
      </c>
      <c r="L206" s="44"/>
      <c r="M206" s="211" t="s">
        <v>19</v>
      </c>
      <c r="N206" s="212" t="s">
        <v>42</v>
      </c>
      <c r="O206" s="84"/>
      <c r="P206" s="213">
        <f>O206*H206</f>
        <v>0</v>
      </c>
      <c r="Q206" s="213">
        <v>0.02894</v>
      </c>
      <c r="R206" s="213">
        <f>Q206*H206</f>
        <v>0.02894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252</v>
      </c>
      <c r="AT206" s="215" t="s">
        <v>141</v>
      </c>
      <c r="AU206" s="215" t="s">
        <v>147</v>
      </c>
      <c r="AY206" s="17" t="s">
        <v>138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147</v>
      </c>
      <c r="BK206" s="216">
        <f>ROUND(I206*H206,2)</f>
        <v>0</v>
      </c>
      <c r="BL206" s="17" t="s">
        <v>252</v>
      </c>
      <c r="BM206" s="215" t="s">
        <v>317</v>
      </c>
    </row>
    <row r="207" s="2" customFormat="1">
      <c r="A207" s="38"/>
      <c r="B207" s="39"/>
      <c r="C207" s="40"/>
      <c r="D207" s="217" t="s">
        <v>149</v>
      </c>
      <c r="E207" s="40"/>
      <c r="F207" s="218" t="s">
        <v>318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149</v>
      </c>
      <c r="AU207" s="17" t="s">
        <v>147</v>
      </c>
    </row>
    <row r="208" s="2" customFormat="1">
      <c r="A208" s="38"/>
      <c r="B208" s="39"/>
      <c r="C208" s="40"/>
      <c r="D208" s="222" t="s">
        <v>151</v>
      </c>
      <c r="E208" s="40"/>
      <c r="F208" s="223" t="s">
        <v>319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151</v>
      </c>
      <c r="AU208" s="17" t="s">
        <v>147</v>
      </c>
    </row>
    <row r="209" s="2" customFormat="1" ht="16.5" customHeight="1">
      <c r="A209" s="38"/>
      <c r="B209" s="39"/>
      <c r="C209" s="204" t="s">
        <v>320</v>
      </c>
      <c r="D209" s="204" t="s">
        <v>141</v>
      </c>
      <c r="E209" s="205" t="s">
        <v>321</v>
      </c>
      <c r="F209" s="206" t="s">
        <v>322</v>
      </c>
      <c r="G209" s="207" t="s">
        <v>311</v>
      </c>
      <c r="H209" s="208">
        <v>1</v>
      </c>
      <c r="I209" s="209"/>
      <c r="J209" s="210">
        <f>ROUND(I209*H209,2)</f>
        <v>0</v>
      </c>
      <c r="K209" s="206" t="s">
        <v>145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0.019460000000000002</v>
      </c>
      <c r="T209" s="214">
        <f>S209*H209</f>
        <v>0.019460000000000002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252</v>
      </c>
      <c r="AT209" s="215" t="s">
        <v>141</v>
      </c>
      <c r="AU209" s="215" t="s">
        <v>147</v>
      </c>
      <c r="AY209" s="17" t="s">
        <v>138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147</v>
      </c>
      <c r="BK209" s="216">
        <f>ROUND(I209*H209,2)</f>
        <v>0</v>
      </c>
      <c r="BL209" s="17" t="s">
        <v>252</v>
      </c>
      <c r="BM209" s="215" t="s">
        <v>323</v>
      </c>
    </row>
    <row r="210" s="2" customFormat="1">
      <c r="A210" s="38"/>
      <c r="B210" s="39"/>
      <c r="C210" s="40"/>
      <c r="D210" s="217" t="s">
        <v>149</v>
      </c>
      <c r="E210" s="40"/>
      <c r="F210" s="218" t="s">
        <v>324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147</v>
      </c>
    </row>
    <row r="211" s="2" customFormat="1">
      <c r="A211" s="38"/>
      <c r="B211" s="39"/>
      <c r="C211" s="40"/>
      <c r="D211" s="222" t="s">
        <v>151</v>
      </c>
      <c r="E211" s="40"/>
      <c r="F211" s="223" t="s">
        <v>325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147</v>
      </c>
    </row>
    <row r="212" s="2" customFormat="1" ht="16.5" customHeight="1">
      <c r="A212" s="38"/>
      <c r="B212" s="39"/>
      <c r="C212" s="204" t="s">
        <v>326</v>
      </c>
      <c r="D212" s="204" t="s">
        <v>141</v>
      </c>
      <c r="E212" s="205" t="s">
        <v>327</v>
      </c>
      <c r="F212" s="206" t="s">
        <v>328</v>
      </c>
      <c r="G212" s="207" t="s">
        <v>311</v>
      </c>
      <c r="H212" s="208">
        <v>1</v>
      </c>
      <c r="I212" s="209"/>
      <c r="J212" s="210">
        <f>ROUND(I212*H212,2)</f>
        <v>0</v>
      </c>
      <c r="K212" s="206" t="s">
        <v>145</v>
      </c>
      <c r="L212" s="44"/>
      <c r="M212" s="211" t="s">
        <v>19</v>
      </c>
      <c r="N212" s="212" t="s">
        <v>42</v>
      </c>
      <c r="O212" s="84"/>
      <c r="P212" s="213">
        <f>O212*H212</f>
        <v>0</v>
      </c>
      <c r="Q212" s="213">
        <v>0.014970000000000001</v>
      </c>
      <c r="R212" s="213">
        <f>Q212*H212</f>
        <v>0.014970000000000001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252</v>
      </c>
      <c r="AT212" s="215" t="s">
        <v>141</v>
      </c>
      <c r="AU212" s="215" t="s">
        <v>147</v>
      </c>
      <c r="AY212" s="17" t="s">
        <v>138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147</v>
      </c>
      <c r="BK212" s="216">
        <f>ROUND(I212*H212,2)</f>
        <v>0</v>
      </c>
      <c r="BL212" s="17" t="s">
        <v>252</v>
      </c>
      <c r="BM212" s="215" t="s">
        <v>329</v>
      </c>
    </row>
    <row r="213" s="2" customFormat="1">
      <c r="A213" s="38"/>
      <c r="B213" s="39"/>
      <c r="C213" s="40"/>
      <c r="D213" s="217" t="s">
        <v>149</v>
      </c>
      <c r="E213" s="40"/>
      <c r="F213" s="218" t="s">
        <v>330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149</v>
      </c>
      <c r="AU213" s="17" t="s">
        <v>147</v>
      </c>
    </row>
    <row r="214" s="2" customFormat="1">
      <c r="A214" s="38"/>
      <c r="B214" s="39"/>
      <c r="C214" s="40"/>
      <c r="D214" s="222" t="s">
        <v>151</v>
      </c>
      <c r="E214" s="40"/>
      <c r="F214" s="223" t="s">
        <v>331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151</v>
      </c>
      <c r="AU214" s="17" t="s">
        <v>147</v>
      </c>
    </row>
    <row r="215" s="2" customFormat="1" ht="16.5" customHeight="1">
      <c r="A215" s="38"/>
      <c r="B215" s="39"/>
      <c r="C215" s="204" t="s">
        <v>332</v>
      </c>
      <c r="D215" s="204" t="s">
        <v>141</v>
      </c>
      <c r="E215" s="205" t="s">
        <v>333</v>
      </c>
      <c r="F215" s="206" t="s">
        <v>334</v>
      </c>
      <c r="G215" s="207" t="s">
        <v>311</v>
      </c>
      <c r="H215" s="208">
        <v>1</v>
      </c>
      <c r="I215" s="209"/>
      <c r="J215" s="210">
        <f>ROUND(I215*H215,2)</f>
        <v>0</v>
      </c>
      <c r="K215" s="206" t="s">
        <v>145</v>
      </c>
      <c r="L215" s="44"/>
      <c r="M215" s="211" t="s">
        <v>19</v>
      </c>
      <c r="N215" s="212" t="s">
        <v>42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0.032899999999999999</v>
      </c>
      <c r="T215" s="214">
        <f>S215*H215</f>
        <v>0.032899999999999999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252</v>
      </c>
      <c r="AT215" s="215" t="s">
        <v>141</v>
      </c>
      <c r="AU215" s="215" t="s">
        <v>147</v>
      </c>
      <c r="AY215" s="17" t="s">
        <v>138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147</v>
      </c>
      <c r="BK215" s="216">
        <f>ROUND(I215*H215,2)</f>
        <v>0</v>
      </c>
      <c r="BL215" s="17" t="s">
        <v>252</v>
      </c>
      <c r="BM215" s="215" t="s">
        <v>335</v>
      </c>
    </row>
    <row r="216" s="2" customFormat="1">
      <c r="A216" s="38"/>
      <c r="B216" s="39"/>
      <c r="C216" s="40"/>
      <c r="D216" s="217" t="s">
        <v>149</v>
      </c>
      <c r="E216" s="40"/>
      <c r="F216" s="218" t="s">
        <v>334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149</v>
      </c>
      <c r="AU216" s="17" t="s">
        <v>147</v>
      </c>
    </row>
    <row r="217" s="2" customFormat="1">
      <c r="A217" s="38"/>
      <c r="B217" s="39"/>
      <c r="C217" s="40"/>
      <c r="D217" s="222" t="s">
        <v>151</v>
      </c>
      <c r="E217" s="40"/>
      <c r="F217" s="223" t="s">
        <v>336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151</v>
      </c>
      <c r="AU217" s="17" t="s">
        <v>147</v>
      </c>
    </row>
    <row r="218" s="2" customFormat="1" ht="16.5" customHeight="1">
      <c r="A218" s="38"/>
      <c r="B218" s="39"/>
      <c r="C218" s="204" t="s">
        <v>337</v>
      </c>
      <c r="D218" s="204" t="s">
        <v>141</v>
      </c>
      <c r="E218" s="205" t="s">
        <v>338</v>
      </c>
      <c r="F218" s="206" t="s">
        <v>339</v>
      </c>
      <c r="G218" s="207" t="s">
        <v>311</v>
      </c>
      <c r="H218" s="208">
        <v>1</v>
      </c>
      <c r="I218" s="209"/>
      <c r="J218" s="210">
        <f>ROUND(I218*H218,2)</f>
        <v>0</v>
      </c>
      <c r="K218" s="206" t="s">
        <v>145</v>
      </c>
      <c r="L218" s="44"/>
      <c r="M218" s="211" t="s">
        <v>19</v>
      </c>
      <c r="N218" s="212" t="s">
        <v>42</v>
      </c>
      <c r="O218" s="84"/>
      <c r="P218" s="213">
        <f>O218*H218</f>
        <v>0</v>
      </c>
      <c r="Q218" s="213">
        <v>0.019570000000000001</v>
      </c>
      <c r="R218" s="213">
        <f>Q218*H218</f>
        <v>0.019570000000000001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252</v>
      </c>
      <c r="AT218" s="215" t="s">
        <v>141</v>
      </c>
      <c r="AU218" s="215" t="s">
        <v>147</v>
      </c>
      <c r="AY218" s="17" t="s">
        <v>138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147</v>
      </c>
      <c r="BK218" s="216">
        <f>ROUND(I218*H218,2)</f>
        <v>0</v>
      </c>
      <c r="BL218" s="17" t="s">
        <v>252</v>
      </c>
      <c r="BM218" s="215" t="s">
        <v>340</v>
      </c>
    </row>
    <row r="219" s="2" customFormat="1">
      <c r="A219" s="38"/>
      <c r="B219" s="39"/>
      <c r="C219" s="40"/>
      <c r="D219" s="217" t="s">
        <v>149</v>
      </c>
      <c r="E219" s="40"/>
      <c r="F219" s="218" t="s">
        <v>341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149</v>
      </c>
      <c r="AU219" s="17" t="s">
        <v>147</v>
      </c>
    </row>
    <row r="220" s="2" customFormat="1">
      <c r="A220" s="38"/>
      <c r="B220" s="39"/>
      <c r="C220" s="40"/>
      <c r="D220" s="222" t="s">
        <v>151</v>
      </c>
      <c r="E220" s="40"/>
      <c r="F220" s="223" t="s">
        <v>342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151</v>
      </c>
      <c r="AU220" s="17" t="s">
        <v>147</v>
      </c>
    </row>
    <row r="221" s="2" customFormat="1" ht="16.5" customHeight="1">
      <c r="A221" s="38"/>
      <c r="B221" s="39"/>
      <c r="C221" s="204" t="s">
        <v>343</v>
      </c>
      <c r="D221" s="204" t="s">
        <v>141</v>
      </c>
      <c r="E221" s="205" t="s">
        <v>344</v>
      </c>
      <c r="F221" s="206" t="s">
        <v>345</v>
      </c>
      <c r="G221" s="207" t="s">
        <v>311</v>
      </c>
      <c r="H221" s="208">
        <v>1</v>
      </c>
      <c r="I221" s="209"/>
      <c r="J221" s="210">
        <f>ROUND(I221*H221,2)</f>
        <v>0</v>
      </c>
      <c r="K221" s="206" t="s">
        <v>145</v>
      </c>
      <c r="L221" s="44"/>
      <c r="M221" s="211" t="s">
        <v>19</v>
      </c>
      <c r="N221" s="212" t="s">
        <v>42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0.0091999999999999998</v>
      </c>
      <c r="T221" s="214">
        <f>S221*H221</f>
        <v>0.0091999999999999998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252</v>
      </c>
      <c r="AT221" s="215" t="s">
        <v>141</v>
      </c>
      <c r="AU221" s="215" t="s">
        <v>147</v>
      </c>
      <c r="AY221" s="17" t="s">
        <v>138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147</v>
      </c>
      <c r="BK221" s="216">
        <f>ROUND(I221*H221,2)</f>
        <v>0</v>
      </c>
      <c r="BL221" s="17" t="s">
        <v>252</v>
      </c>
      <c r="BM221" s="215" t="s">
        <v>346</v>
      </c>
    </row>
    <row r="222" s="2" customFormat="1">
      <c r="A222" s="38"/>
      <c r="B222" s="39"/>
      <c r="C222" s="40"/>
      <c r="D222" s="217" t="s">
        <v>149</v>
      </c>
      <c r="E222" s="40"/>
      <c r="F222" s="218" t="s">
        <v>347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147</v>
      </c>
    </row>
    <row r="223" s="2" customFormat="1">
      <c r="A223" s="38"/>
      <c r="B223" s="39"/>
      <c r="C223" s="40"/>
      <c r="D223" s="222" t="s">
        <v>151</v>
      </c>
      <c r="E223" s="40"/>
      <c r="F223" s="223" t="s">
        <v>348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151</v>
      </c>
      <c r="AU223" s="17" t="s">
        <v>147</v>
      </c>
    </row>
    <row r="224" s="2" customFormat="1" ht="16.5" customHeight="1">
      <c r="A224" s="38"/>
      <c r="B224" s="39"/>
      <c r="C224" s="204" t="s">
        <v>349</v>
      </c>
      <c r="D224" s="204" t="s">
        <v>141</v>
      </c>
      <c r="E224" s="205" t="s">
        <v>350</v>
      </c>
      <c r="F224" s="206" t="s">
        <v>351</v>
      </c>
      <c r="G224" s="207" t="s">
        <v>311</v>
      </c>
      <c r="H224" s="208">
        <v>1</v>
      </c>
      <c r="I224" s="209"/>
      <c r="J224" s="210">
        <f>ROUND(I224*H224,2)</f>
        <v>0</v>
      </c>
      <c r="K224" s="206" t="s">
        <v>145</v>
      </c>
      <c r="L224" s="44"/>
      <c r="M224" s="211" t="s">
        <v>19</v>
      </c>
      <c r="N224" s="212" t="s">
        <v>42</v>
      </c>
      <c r="O224" s="84"/>
      <c r="P224" s="213">
        <f>O224*H224</f>
        <v>0</v>
      </c>
      <c r="Q224" s="213">
        <v>0.0098300000000000002</v>
      </c>
      <c r="R224" s="213">
        <f>Q224*H224</f>
        <v>0.0098300000000000002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252</v>
      </c>
      <c r="AT224" s="215" t="s">
        <v>141</v>
      </c>
      <c r="AU224" s="215" t="s">
        <v>147</v>
      </c>
      <c r="AY224" s="17" t="s">
        <v>138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147</v>
      </c>
      <c r="BK224" s="216">
        <f>ROUND(I224*H224,2)</f>
        <v>0</v>
      </c>
      <c r="BL224" s="17" t="s">
        <v>252</v>
      </c>
      <c r="BM224" s="215" t="s">
        <v>352</v>
      </c>
    </row>
    <row r="225" s="2" customFormat="1">
      <c r="A225" s="38"/>
      <c r="B225" s="39"/>
      <c r="C225" s="40"/>
      <c r="D225" s="217" t="s">
        <v>149</v>
      </c>
      <c r="E225" s="40"/>
      <c r="F225" s="218" t="s">
        <v>353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149</v>
      </c>
      <c r="AU225" s="17" t="s">
        <v>147</v>
      </c>
    </row>
    <row r="226" s="2" customFormat="1">
      <c r="A226" s="38"/>
      <c r="B226" s="39"/>
      <c r="C226" s="40"/>
      <c r="D226" s="222" t="s">
        <v>151</v>
      </c>
      <c r="E226" s="40"/>
      <c r="F226" s="223" t="s">
        <v>354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151</v>
      </c>
      <c r="AU226" s="17" t="s">
        <v>147</v>
      </c>
    </row>
    <row r="227" s="2" customFormat="1" ht="16.5" customHeight="1">
      <c r="A227" s="38"/>
      <c r="B227" s="39"/>
      <c r="C227" s="204" t="s">
        <v>355</v>
      </c>
      <c r="D227" s="204" t="s">
        <v>141</v>
      </c>
      <c r="E227" s="205" t="s">
        <v>356</v>
      </c>
      <c r="F227" s="206" t="s">
        <v>357</v>
      </c>
      <c r="G227" s="207" t="s">
        <v>278</v>
      </c>
      <c r="H227" s="208">
        <v>2</v>
      </c>
      <c r="I227" s="209"/>
      <c r="J227" s="210">
        <f>ROUND(I227*H227,2)</f>
        <v>0</v>
      </c>
      <c r="K227" s="206" t="s">
        <v>145</v>
      </c>
      <c r="L227" s="44"/>
      <c r="M227" s="211" t="s">
        <v>19</v>
      </c>
      <c r="N227" s="212" t="s">
        <v>42</v>
      </c>
      <c r="O227" s="84"/>
      <c r="P227" s="213">
        <f>O227*H227</f>
        <v>0</v>
      </c>
      <c r="Q227" s="213">
        <v>0.00109</v>
      </c>
      <c r="R227" s="213">
        <f>Q227*H227</f>
        <v>0.0021800000000000001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252</v>
      </c>
      <c r="AT227" s="215" t="s">
        <v>141</v>
      </c>
      <c r="AU227" s="215" t="s">
        <v>147</v>
      </c>
      <c r="AY227" s="17" t="s">
        <v>138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147</v>
      </c>
      <c r="BK227" s="216">
        <f>ROUND(I227*H227,2)</f>
        <v>0</v>
      </c>
      <c r="BL227" s="17" t="s">
        <v>252</v>
      </c>
      <c r="BM227" s="215" t="s">
        <v>358</v>
      </c>
    </row>
    <row r="228" s="2" customFormat="1">
      <c r="A228" s="38"/>
      <c r="B228" s="39"/>
      <c r="C228" s="40"/>
      <c r="D228" s="217" t="s">
        <v>149</v>
      </c>
      <c r="E228" s="40"/>
      <c r="F228" s="218" t="s">
        <v>359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149</v>
      </c>
      <c r="AU228" s="17" t="s">
        <v>147</v>
      </c>
    </row>
    <row r="229" s="2" customFormat="1">
      <c r="A229" s="38"/>
      <c r="B229" s="39"/>
      <c r="C229" s="40"/>
      <c r="D229" s="222" t="s">
        <v>151</v>
      </c>
      <c r="E229" s="40"/>
      <c r="F229" s="223" t="s">
        <v>360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151</v>
      </c>
      <c r="AU229" s="17" t="s">
        <v>147</v>
      </c>
    </row>
    <row r="230" s="2" customFormat="1" ht="16.5" customHeight="1">
      <c r="A230" s="38"/>
      <c r="B230" s="39"/>
      <c r="C230" s="204" t="s">
        <v>361</v>
      </c>
      <c r="D230" s="204" t="s">
        <v>141</v>
      </c>
      <c r="E230" s="205" t="s">
        <v>362</v>
      </c>
      <c r="F230" s="206" t="s">
        <v>363</v>
      </c>
      <c r="G230" s="207" t="s">
        <v>311</v>
      </c>
      <c r="H230" s="208">
        <v>1</v>
      </c>
      <c r="I230" s="209"/>
      <c r="J230" s="210">
        <f>ROUND(I230*H230,2)</f>
        <v>0</v>
      </c>
      <c r="K230" s="206" t="s">
        <v>145</v>
      </c>
      <c r="L230" s="44"/>
      <c r="M230" s="211" t="s">
        <v>19</v>
      </c>
      <c r="N230" s="212" t="s">
        <v>42</v>
      </c>
      <c r="O230" s="84"/>
      <c r="P230" s="213">
        <f>O230*H230</f>
        <v>0</v>
      </c>
      <c r="Q230" s="213">
        <v>0.0018</v>
      </c>
      <c r="R230" s="213">
        <f>Q230*H230</f>
        <v>0.0018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252</v>
      </c>
      <c r="AT230" s="215" t="s">
        <v>141</v>
      </c>
      <c r="AU230" s="215" t="s">
        <v>147</v>
      </c>
      <c r="AY230" s="17" t="s">
        <v>138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147</v>
      </c>
      <c r="BK230" s="216">
        <f>ROUND(I230*H230,2)</f>
        <v>0</v>
      </c>
      <c r="BL230" s="17" t="s">
        <v>252</v>
      </c>
      <c r="BM230" s="215" t="s">
        <v>364</v>
      </c>
    </row>
    <row r="231" s="2" customFormat="1">
      <c r="A231" s="38"/>
      <c r="B231" s="39"/>
      <c r="C231" s="40"/>
      <c r="D231" s="217" t="s">
        <v>149</v>
      </c>
      <c r="E231" s="40"/>
      <c r="F231" s="218" t="s">
        <v>365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149</v>
      </c>
      <c r="AU231" s="17" t="s">
        <v>147</v>
      </c>
    </row>
    <row r="232" s="2" customFormat="1">
      <c r="A232" s="38"/>
      <c r="B232" s="39"/>
      <c r="C232" s="40"/>
      <c r="D232" s="222" t="s">
        <v>151</v>
      </c>
      <c r="E232" s="40"/>
      <c r="F232" s="223" t="s">
        <v>366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151</v>
      </c>
      <c r="AU232" s="17" t="s">
        <v>147</v>
      </c>
    </row>
    <row r="233" s="2" customFormat="1" ht="16.5" customHeight="1">
      <c r="A233" s="38"/>
      <c r="B233" s="39"/>
      <c r="C233" s="204" t="s">
        <v>367</v>
      </c>
      <c r="D233" s="204" t="s">
        <v>141</v>
      </c>
      <c r="E233" s="205" t="s">
        <v>368</v>
      </c>
      <c r="F233" s="206" t="s">
        <v>369</v>
      </c>
      <c r="G233" s="207" t="s">
        <v>311</v>
      </c>
      <c r="H233" s="208">
        <v>1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0.0018400000000000001</v>
      </c>
      <c r="R233" s="213">
        <f>Q233*H233</f>
        <v>0.0018400000000000001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370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371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372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2" customFormat="1" ht="16.5" customHeight="1">
      <c r="A236" s="38"/>
      <c r="B236" s="39"/>
      <c r="C236" s="204" t="s">
        <v>373</v>
      </c>
      <c r="D236" s="204" t="s">
        <v>141</v>
      </c>
      <c r="E236" s="205" t="s">
        <v>374</v>
      </c>
      <c r="F236" s="206" t="s">
        <v>375</v>
      </c>
      <c r="G236" s="207" t="s">
        <v>311</v>
      </c>
      <c r="H236" s="208">
        <v>1</v>
      </c>
      <c r="I236" s="209"/>
      <c r="J236" s="210">
        <f>ROUND(I236*H236,2)</f>
        <v>0</v>
      </c>
      <c r="K236" s="206" t="s">
        <v>145</v>
      </c>
      <c r="L236" s="44"/>
      <c r="M236" s="211" t="s">
        <v>19</v>
      </c>
      <c r="N236" s="212" t="s">
        <v>42</v>
      </c>
      <c r="O236" s="84"/>
      <c r="P236" s="213">
        <f>O236*H236</f>
        <v>0</v>
      </c>
      <c r="Q236" s="213">
        <v>0.0018400000000000001</v>
      </c>
      <c r="R236" s="213">
        <f>Q236*H236</f>
        <v>0.0018400000000000001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252</v>
      </c>
      <c r="AT236" s="215" t="s">
        <v>141</v>
      </c>
      <c r="AU236" s="215" t="s">
        <v>147</v>
      </c>
      <c r="AY236" s="17" t="s">
        <v>138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147</v>
      </c>
      <c r="BK236" s="216">
        <f>ROUND(I236*H236,2)</f>
        <v>0</v>
      </c>
      <c r="BL236" s="17" t="s">
        <v>252</v>
      </c>
      <c r="BM236" s="215" t="s">
        <v>376</v>
      </c>
    </row>
    <row r="237" s="2" customFormat="1">
      <c r="A237" s="38"/>
      <c r="B237" s="39"/>
      <c r="C237" s="40"/>
      <c r="D237" s="217" t="s">
        <v>149</v>
      </c>
      <c r="E237" s="40"/>
      <c r="F237" s="218" t="s">
        <v>377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149</v>
      </c>
      <c r="AU237" s="17" t="s">
        <v>147</v>
      </c>
    </row>
    <row r="238" s="2" customFormat="1">
      <c r="A238" s="38"/>
      <c r="B238" s="39"/>
      <c r="C238" s="40"/>
      <c r="D238" s="222" t="s">
        <v>151</v>
      </c>
      <c r="E238" s="40"/>
      <c r="F238" s="223" t="s">
        <v>378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151</v>
      </c>
      <c r="AU238" s="17" t="s">
        <v>147</v>
      </c>
    </row>
    <row r="239" s="2" customFormat="1" ht="16.5" customHeight="1">
      <c r="A239" s="38"/>
      <c r="B239" s="39"/>
      <c r="C239" s="204" t="s">
        <v>263</v>
      </c>
      <c r="D239" s="204" t="s">
        <v>141</v>
      </c>
      <c r="E239" s="205" t="s">
        <v>379</v>
      </c>
      <c r="F239" s="206" t="s">
        <v>380</v>
      </c>
      <c r="G239" s="207" t="s">
        <v>311</v>
      </c>
      <c r="H239" s="208">
        <v>1</v>
      </c>
      <c r="I239" s="209"/>
      <c r="J239" s="210">
        <f>ROUND(I239*H239,2)</f>
        <v>0</v>
      </c>
      <c r="K239" s="206" t="s">
        <v>145</v>
      </c>
      <c r="L239" s="44"/>
      <c r="M239" s="211" t="s">
        <v>19</v>
      </c>
      <c r="N239" s="212" t="s">
        <v>42</v>
      </c>
      <c r="O239" s="84"/>
      <c r="P239" s="213">
        <f>O239*H239</f>
        <v>0</v>
      </c>
      <c r="Q239" s="213">
        <v>0.00020000000000000001</v>
      </c>
      <c r="R239" s="213">
        <f>Q239*H239</f>
        <v>0.00020000000000000001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252</v>
      </c>
      <c r="AT239" s="215" t="s">
        <v>141</v>
      </c>
      <c r="AU239" s="215" t="s">
        <v>147</v>
      </c>
      <c r="AY239" s="17" t="s">
        <v>138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147</v>
      </c>
      <c r="BK239" s="216">
        <f>ROUND(I239*H239,2)</f>
        <v>0</v>
      </c>
      <c r="BL239" s="17" t="s">
        <v>252</v>
      </c>
      <c r="BM239" s="215" t="s">
        <v>381</v>
      </c>
    </row>
    <row r="240" s="2" customFormat="1">
      <c r="A240" s="38"/>
      <c r="B240" s="39"/>
      <c r="C240" s="40"/>
      <c r="D240" s="217" t="s">
        <v>149</v>
      </c>
      <c r="E240" s="40"/>
      <c r="F240" s="218" t="s">
        <v>382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149</v>
      </c>
      <c r="AU240" s="17" t="s">
        <v>147</v>
      </c>
    </row>
    <row r="241" s="2" customFormat="1">
      <c r="A241" s="38"/>
      <c r="B241" s="39"/>
      <c r="C241" s="40"/>
      <c r="D241" s="222" t="s">
        <v>151</v>
      </c>
      <c r="E241" s="40"/>
      <c r="F241" s="223" t="s">
        <v>383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151</v>
      </c>
      <c r="AU241" s="17" t="s">
        <v>147</v>
      </c>
    </row>
    <row r="242" s="2" customFormat="1" ht="16.5" customHeight="1">
      <c r="A242" s="38"/>
      <c r="B242" s="39"/>
      <c r="C242" s="246" t="s">
        <v>384</v>
      </c>
      <c r="D242" s="246" t="s">
        <v>259</v>
      </c>
      <c r="E242" s="247" t="s">
        <v>385</v>
      </c>
      <c r="F242" s="248" t="s">
        <v>386</v>
      </c>
      <c r="G242" s="249" t="s">
        <v>278</v>
      </c>
      <c r="H242" s="250">
        <v>1</v>
      </c>
      <c r="I242" s="251"/>
      <c r="J242" s="252">
        <f>ROUND(I242*H242,2)</f>
        <v>0</v>
      </c>
      <c r="K242" s="248" t="s">
        <v>145</v>
      </c>
      <c r="L242" s="253"/>
      <c r="M242" s="254" t="s">
        <v>19</v>
      </c>
      <c r="N242" s="255" t="s">
        <v>42</v>
      </c>
      <c r="O242" s="84"/>
      <c r="P242" s="213">
        <f>O242*H242</f>
        <v>0</v>
      </c>
      <c r="Q242" s="213">
        <v>0.0020999999999999999</v>
      </c>
      <c r="R242" s="213">
        <f>Q242*H242</f>
        <v>0.0020999999999999999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263</v>
      </c>
      <c r="AT242" s="215" t="s">
        <v>259</v>
      </c>
      <c r="AU242" s="215" t="s">
        <v>147</v>
      </c>
      <c r="AY242" s="17" t="s">
        <v>138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147</v>
      </c>
      <c r="BK242" s="216">
        <f>ROUND(I242*H242,2)</f>
        <v>0</v>
      </c>
      <c r="BL242" s="17" t="s">
        <v>252</v>
      </c>
      <c r="BM242" s="215" t="s">
        <v>387</v>
      </c>
    </row>
    <row r="243" s="2" customFormat="1">
      <c r="A243" s="38"/>
      <c r="B243" s="39"/>
      <c r="C243" s="40"/>
      <c r="D243" s="217" t="s">
        <v>149</v>
      </c>
      <c r="E243" s="40"/>
      <c r="F243" s="218" t="s">
        <v>386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149</v>
      </c>
      <c r="AU243" s="17" t="s">
        <v>147</v>
      </c>
    </row>
    <row r="244" s="2" customFormat="1" ht="16.5" customHeight="1">
      <c r="A244" s="38"/>
      <c r="B244" s="39"/>
      <c r="C244" s="204" t="s">
        <v>388</v>
      </c>
      <c r="D244" s="204" t="s">
        <v>141</v>
      </c>
      <c r="E244" s="205" t="s">
        <v>389</v>
      </c>
      <c r="F244" s="206" t="s">
        <v>390</v>
      </c>
      <c r="G244" s="207" t="s">
        <v>278</v>
      </c>
      <c r="H244" s="208">
        <v>2</v>
      </c>
      <c r="I244" s="209"/>
      <c r="J244" s="210">
        <f>ROUND(I244*H244,2)</f>
        <v>0</v>
      </c>
      <c r="K244" s="206" t="s">
        <v>145</v>
      </c>
      <c r="L244" s="44"/>
      <c r="M244" s="211" t="s">
        <v>19</v>
      </c>
      <c r="N244" s="212" t="s">
        <v>42</v>
      </c>
      <c r="O244" s="84"/>
      <c r="P244" s="213">
        <f>O244*H244</f>
        <v>0</v>
      </c>
      <c r="Q244" s="213">
        <v>0.00055000000000000003</v>
      </c>
      <c r="R244" s="213">
        <f>Q244*H244</f>
        <v>0.0011000000000000001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252</v>
      </c>
      <c r="AT244" s="215" t="s">
        <v>141</v>
      </c>
      <c r="AU244" s="215" t="s">
        <v>147</v>
      </c>
      <c r="AY244" s="17" t="s">
        <v>138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147</v>
      </c>
      <c r="BK244" s="216">
        <f>ROUND(I244*H244,2)</f>
        <v>0</v>
      </c>
      <c r="BL244" s="17" t="s">
        <v>252</v>
      </c>
      <c r="BM244" s="215" t="s">
        <v>391</v>
      </c>
    </row>
    <row r="245" s="2" customFormat="1">
      <c r="A245" s="38"/>
      <c r="B245" s="39"/>
      <c r="C245" s="40"/>
      <c r="D245" s="217" t="s">
        <v>149</v>
      </c>
      <c r="E245" s="40"/>
      <c r="F245" s="218" t="s">
        <v>392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149</v>
      </c>
      <c r="AU245" s="17" t="s">
        <v>147</v>
      </c>
    </row>
    <row r="246" s="2" customFormat="1">
      <c r="A246" s="38"/>
      <c r="B246" s="39"/>
      <c r="C246" s="40"/>
      <c r="D246" s="222" t="s">
        <v>151</v>
      </c>
      <c r="E246" s="40"/>
      <c r="F246" s="223" t="s">
        <v>393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151</v>
      </c>
      <c r="AU246" s="17" t="s">
        <v>147</v>
      </c>
    </row>
    <row r="247" s="13" customFormat="1">
      <c r="A247" s="13"/>
      <c r="B247" s="224"/>
      <c r="C247" s="225"/>
      <c r="D247" s="217" t="s">
        <v>153</v>
      </c>
      <c r="E247" s="226" t="s">
        <v>19</v>
      </c>
      <c r="F247" s="227" t="s">
        <v>394</v>
      </c>
      <c r="G247" s="225"/>
      <c r="H247" s="228">
        <v>1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153</v>
      </c>
      <c r="AU247" s="234" t="s">
        <v>147</v>
      </c>
      <c r="AV247" s="13" t="s">
        <v>147</v>
      </c>
      <c r="AW247" s="13" t="s">
        <v>32</v>
      </c>
      <c r="AX247" s="13" t="s">
        <v>70</v>
      </c>
      <c r="AY247" s="234" t="s">
        <v>138</v>
      </c>
    </row>
    <row r="248" s="13" customFormat="1">
      <c r="A248" s="13"/>
      <c r="B248" s="224"/>
      <c r="C248" s="225"/>
      <c r="D248" s="217" t="s">
        <v>153</v>
      </c>
      <c r="E248" s="226" t="s">
        <v>19</v>
      </c>
      <c r="F248" s="227" t="s">
        <v>395</v>
      </c>
      <c r="G248" s="225"/>
      <c r="H248" s="228">
        <v>1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153</v>
      </c>
      <c r="AU248" s="234" t="s">
        <v>147</v>
      </c>
      <c r="AV248" s="13" t="s">
        <v>147</v>
      </c>
      <c r="AW248" s="13" t="s">
        <v>32</v>
      </c>
      <c r="AX248" s="13" t="s">
        <v>70</v>
      </c>
      <c r="AY248" s="234" t="s">
        <v>138</v>
      </c>
    </row>
    <row r="249" s="14" customFormat="1">
      <c r="A249" s="14"/>
      <c r="B249" s="235"/>
      <c r="C249" s="236"/>
      <c r="D249" s="217" t="s">
        <v>153</v>
      </c>
      <c r="E249" s="237" t="s">
        <v>19</v>
      </c>
      <c r="F249" s="238" t="s">
        <v>170</v>
      </c>
      <c r="G249" s="236"/>
      <c r="H249" s="239">
        <v>2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153</v>
      </c>
      <c r="AU249" s="245" t="s">
        <v>147</v>
      </c>
      <c r="AV249" s="14" t="s">
        <v>146</v>
      </c>
      <c r="AW249" s="14" t="s">
        <v>32</v>
      </c>
      <c r="AX249" s="14" t="s">
        <v>78</v>
      </c>
      <c r="AY249" s="245" t="s">
        <v>138</v>
      </c>
    </row>
    <row r="250" s="2" customFormat="1" ht="16.5" customHeight="1">
      <c r="A250" s="38"/>
      <c r="B250" s="39"/>
      <c r="C250" s="204" t="s">
        <v>396</v>
      </c>
      <c r="D250" s="204" t="s">
        <v>141</v>
      </c>
      <c r="E250" s="205" t="s">
        <v>397</v>
      </c>
      <c r="F250" s="206" t="s">
        <v>398</v>
      </c>
      <c r="G250" s="207" t="s">
        <v>278</v>
      </c>
      <c r="H250" s="208">
        <v>1</v>
      </c>
      <c r="I250" s="209"/>
      <c r="J250" s="210">
        <f>ROUND(I250*H250,2)</f>
        <v>0</v>
      </c>
      <c r="K250" s="206" t="s">
        <v>145</v>
      </c>
      <c r="L250" s="44"/>
      <c r="M250" s="211" t="s">
        <v>19</v>
      </c>
      <c r="N250" s="212" t="s">
        <v>42</v>
      </c>
      <c r="O250" s="84"/>
      <c r="P250" s="213">
        <f>O250*H250</f>
        <v>0</v>
      </c>
      <c r="Q250" s="213">
        <v>0.00031</v>
      </c>
      <c r="R250" s="213">
        <f>Q250*H250</f>
        <v>0.00031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252</v>
      </c>
      <c r="AT250" s="215" t="s">
        <v>141</v>
      </c>
      <c r="AU250" s="215" t="s">
        <v>147</v>
      </c>
      <c r="AY250" s="17" t="s">
        <v>138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147</v>
      </c>
      <c r="BK250" s="216">
        <f>ROUND(I250*H250,2)</f>
        <v>0</v>
      </c>
      <c r="BL250" s="17" t="s">
        <v>252</v>
      </c>
      <c r="BM250" s="215" t="s">
        <v>399</v>
      </c>
    </row>
    <row r="251" s="2" customFormat="1">
      <c r="A251" s="38"/>
      <c r="B251" s="39"/>
      <c r="C251" s="40"/>
      <c r="D251" s="217" t="s">
        <v>149</v>
      </c>
      <c r="E251" s="40"/>
      <c r="F251" s="218" t="s">
        <v>398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149</v>
      </c>
      <c r="AU251" s="17" t="s">
        <v>147</v>
      </c>
    </row>
    <row r="252" s="2" customFormat="1">
      <c r="A252" s="38"/>
      <c r="B252" s="39"/>
      <c r="C252" s="40"/>
      <c r="D252" s="222" t="s">
        <v>151</v>
      </c>
      <c r="E252" s="40"/>
      <c r="F252" s="223" t="s">
        <v>400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151</v>
      </c>
      <c r="AU252" s="17" t="s">
        <v>147</v>
      </c>
    </row>
    <row r="253" s="13" customFormat="1">
      <c r="A253" s="13"/>
      <c r="B253" s="224"/>
      <c r="C253" s="225"/>
      <c r="D253" s="217" t="s">
        <v>153</v>
      </c>
      <c r="E253" s="226" t="s">
        <v>19</v>
      </c>
      <c r="F253" s="227" t="s">
        <v>401</v>
      </c>
      <c r="G253" s="225"/>
      <c r="H253" s="228">
        <v>1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153</v>
      </c>
      <c r="AU253" s="234" t="s">
        <v>147</v>
      </c>
      <c r="AV253" s="13" t="s">
        <v>147</v>
      </c>
      <c r="AW253" s="13" t="s">
        <v>32</v>
      </c>
      <c r="AX253" s="13" t="s">
        <v>78</v>
      </c>
      <c r="AY253" s="234" t="s">
        <v>138</v>
      </c>
    </row>
    <row r="254" s="12" customFormat="1" ht="22.8" customHeight="1">
      <c r="A254" s="12"/>
      <c r="B254" s="188"/>
      <c r="C254" s="189"/>
      <c r="D254" s="190" t="s">
        <v>69</v>
      </c>
      <c r="E254" s="202" t="s">
        <v>402</v>
      </c>
      <c r="F254" s="202" t="s">
        <v>403</v>
      </c>
      <c r="G254" s="189"/>
      <c r="H254" s="189"/>
      <c r="I254" s="192"/>
      <c r="J254" s="203">
        <f>BK254</f>
        <v>0</v>
      </c>
      <c r="K254" s="189"/>
      <c r="L254" s="194"/>
      <c r="M254" s="195"/>
      <c r="N254" s="196"/>
      <c r="O254" s="196"/>
      <c r="P254" s="197">
        <f>SUM(P255:P276)</f>
        <v>0</v>
      </c>
      <c r="Q254" s="196"/>
      <c r="R254" s="197">
        <f>SUM(R255:R276)</f>
        <v>0.0072200000000000007</v>
      </c>
      <c r="S254" s="196"/>
      <c r="T254" s="198">
        <f>SUM(T255:T276)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9" t="s">
        <v>147</v>
      </c>
      <c r="AT254" s="200" t="s">
        <v>69</v>
      </c>
      <c r="AU254" s="200" t="s">
        <v>78</v>
      </c>
      <c r="AY254" s="199" t="s">
        <v>138</v>
      </c>
      <c r="BK254" s="201">
        <f>SUM(BK255:BK276)</f>
        <v>0</v>
      </c>
    </row>
    <row r="255" s="2" customFormat="1" ht="16.5" customHeight="1">
      <c r="A255" s="38"/>
      <c r="B255" s="39"/>
      <c r="C255" s="204" t="s">
        <v>404</v>
      </c>
      <c r="D255" s="204" t="s">
        <v>141</v>
      </c>
      <c r="E255" s="205" t="s">
        <v>405</v>
      </c>
      <c r="F255" s="206" t="s">
        <v>406</v>
      </c>
      <c r="G255" s="207" t="s">
        <v>278</v>
      </c>
      <c r="H255" s="208">
        <v>1</v>
      </c>
      <c r="I255" s="209"/>
      <c r="J255" s="210">
        <f>ROUND(I255*H255,2)</f>
        <v>0</v>
      </c>
      <c r="K255" s="206" t="s">
        <v>145</v>
      </c>
      <c r="L255" s="44"/>
      <c r="M255" s="211" t="s">
        <v>19</v>
      </c>
      <c r="N255" s="212" t="s">
        <v>42</v>
      </c>
      <c r="O255" s="84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252</v>
      </c>
      <c r="AT255" s="215" t="s">
        <v>141</v>
      </c>
      <c r="AU255" s="215" t="s">
        <v>147</v>
      </c>
      <c r="AY255" s="17" t="s">
        <v>138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147</v>
      </c>
      <c r="BK255" s="216">
        <f>ROUND(I255*H255,2)</f>
        <v>0</v>
      </c>
      <c r="BL255" s="17" t="s">
        <v>252</v>
      </c>
      <c r="BM255" s="215" t="s">
        <v>407</v>
      </c>
    </row>
    <row r="256" s="2" customFormat="1">
      <c r="A256" s="38"/>
      <c r="B256" s="39"/>
      <c r="C256" s="40"/>
      <c r="D256" s="217" t="s">
        <v>149</v>
      </c>
      <c r="E256" s="40"/>
      <c r="F256" s="218" t="s">
        <v>408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149</v>
      </c>
      <c r="AU256" s="17" t="s">
        <v>147</v>
      </c>
    </row>
    <row r="257" s="2" customFormat="1">
      <c r="A257" s="38"/>
      <c r="B257" s="39"/>
      <c r="C257" s="40"/>
      <c r="D257" s="222" t="s">
        <v>151</v>
      </c>
      <c r="E257" s="40"/>
      <c r="F257" s="223" t="s">
        <v>409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151</v>
      </c>
      <c r="AU257" s="17" t="s">
        <v>147</v>
      </c>
    </row>
    <row r="258" s="13" customFormat="1">
      <c r="A258" s="13"/>
      <c r="B258" s="224"/>
      <c r="C258" s="225"/>
      <c r="D258" s="217" t="s">
        <v>153</v>
      </c>
      <c r="E258" s="226" t="s">
        <v>19</v>
      </c>
      <c r="F258" s="227" t="s">
        <v>410</v>
      </c>
      <c r="G258" s="225"/>
      <c r="H258" s="228">
        <v>1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153</v>
      </c>
      <c r="AU258" s="234" t="s">
        <v>147</v>
      </c>
      <c r="AV258" s="13" t="s">
        <v>147</v>
      </c>
      <c r="AW258" s="13" t="s">
        <v>32</v>
      </c>
      <c r="AX258" s="13" t="s">
        <v>78</v>
      </c>
      <c r="AY258" s="234" t="s">
        <v>138</v>
      </c>
    </row>
    <row r="259" s="2" customFormat="1" ht="16.5" customHeight="1">
      <c r="A259" s="38"/>
      <c r="B259" s="39"/>
      <c r="C259" s="246" t="s">
        <v>411</v>
      </c>
      <c r="D259" s="246" t="s">
        <v>259</v>
      </c>
      <c r="E259" s="247" t="s">
        <v>412</v>
      </c>
      <c r="F259" s="248" t="s">
        <v>413</v>
      </c>
      <c r="G259" s="249" t="s">
        <v>278</v>
      </c>
      <c r="H259" s="250">
        <v>1</v>
      </c>
      <c r="I259" s="251"/>
      <c r="J259" s="252">
        <f>ROUND(I259*H259,2)</f>
        <v>0</v>
      </c>
      <c r="K259" s="248" t="s">
        <v>145</v>
      </c>
      <c r="L259" s="253"/>
      <c r="M259" s="254" t="s">
        <v>19</v>
      </c>
      <c r="N259" s="255" t="s">
        <v>42</v>
      </c>
      <c r="O259" s="84"/>
      <c r="P259" s="213">
        <f>O259*H259</f>
        <v>0</v>
      </c>
      <c r="Q259" s="213">
        <v>0.002</v>
      </c>
      <c r="R259" s="213">
        <f>Q259*H259</f>
        <v>0.002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263</v>
      </c>
      <c r="AT259" s="215" t="s">
        <v>259</v>
      </c>
      <c r="AU259" s="215" t="s">
        <v>147</v>
      </c>
      <c r="AY259" s="17" t="s">
        <v>138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147</v>
      </c>
      <c r="BK259" s="216">
        <f>ROUND(I259*H259,2)</f>
        <v>0</v>
      </c>
      <c r="BL259" s="17" t="s">
        <v>252</v>
      </c>
      <c r="BM259" s="215" t="s">
        <v>414</v>
      </c>
    </row>
    <row r="260" s="2" customFormat="1">
      <c r="A260" s="38"/>
      <c r="B260" s="39"/>
      <c r="C260" s="40"/>
      <c r="D260" s="217" t="s">
        <v>149</v>
      </c>
      <c r="E260" s="40"/>
      <c r="F260" s="218" t="s">
        <v>413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149</v>
      </c>
      <c r="AU260" s="17" t="s">
        <v>147</v>
      </c>
    </row>
    <row r="261" s="2" customFormat="1" ht="16.5" customHeight="1">
      <c r="A261" s="38"/>
      <c r="B261" s="39"/>
      <c r="C261" s="204" t="s">
        <v>415</v>
      </c>
      <c r="D261" s="204" t="s">
        <v>141</v>
      </c>
      <c r="E261" s="205" t="s">
        <v>416</v>
      </c>
      <c r="F261" s="206" t="s">
        <v>417</v>
      </c>
      <c r="G261" s="207" t="s">
        <v>197</v>
      </c>
      <c r="H261" s="208">
        <v>2.7000000000000002</v>
      </c>
      <c r="I261" s="209"/>
      <c r="J261" s="210">
        <f>ROUND(I261*H261,2)</f>
        <v>0</v>
      </c>
      <c r="K261" s="206" t="s">
        <v>145</v>
      </c>
      <c r="L261" s="44"/>
      <c r="M261" s="211" t="s">
        <v>19</v>
      </c>
      <c r="N261" s="212" t="s">
        <v>42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252</v>
      </c>
      <c r="AT261" s="215" t="s">
        <v>141</v>
      </c>
      <c r="AU261" s="215" t="s">
        <v>147</v>
      </c>
      <c r="AY261" s="17" t="s">
        <v>138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147</v>
      </c>
      <c r="BK261" s="216">
        <f>ROUND(I261*H261,2)</f>
        <v>0</v>
      </c>
      <c r="BL261" s="17" t="s">
        <v>252</v>
      </c>
      <c r="BM261" s="215" t="s">
        <v>418</v>
      </c>
    </row>
    <row r="262" s="2" customFormat="1">
      <c r="A262" s="38"/>
      <c r="B262" s="39"/>
      <c r="C262" s="40"/>
      <c r="D262" s="217" t="s">
        <v>149</v>
      </c>
      <c r="E262" s="40"/>
      <c r="F262" s="218" t="s">
        <v>419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149</v>
      </c>
      <c r="AU262" s="17" t="s">
        <v>147</v>
      </c>
    </row>
    <row r="263" s="2" customFormat="1">
      <c r="A263" s="38"/>
      <c r="B263" s="39"/>
      <c r="C263" s="40"/>
      <c r="D263" s="222" t="s">
        <v>151</v>
      </c>
      <c r="E263" s="40"/>
      <c r="F263" s="223" t="s">
        <v>420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151</v>
      </c>
      <c r="AU263" s="17" t="s">
        <v>147</v>
      </c>
    </row>
    <row r="264" s="13" customFormat="1">
      <c r="A264" s="13"/>
      <c r="B264" s="224"/>
      <c r="C264" s="225"/>
      <c r="D264" s="217" t="s">
        <v>153</v>
      </c>
      <c r="E264" s="226" t="s">
        <v>19</v>
      </c>
      <c r="F264" s="227" t="s">
        <v>421</v>
      </c>
      <c r="G264" s="225"/>
      <c r="H264" s="228">
        <v>2.7000000000000002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153</v>
      </c>
      <c r="AU264" s="234" t="s">
        <v>147</v>
      </c>
      <c r="AV264" s="13" t="s">
        <v>147</v>
      </c>
      <c r="AW264" s="13" t="s">
        <v>32</v>
      </c>
      <c r="AX264" s="13" t="s">
        <v>78</v>
      </c>
      <c r="AY264" s="234" t="s">
        <v>138</v>
      </c>
    </row>
    <row r="265" s="2" customFormat="1" ht="16.5" customHeight="1">
      <c r="A265" s="38"/>
      <c r="B265" s="39"/>
      <c r="C265" s="246" t="s">
        <v>422</v>
      </c>
      <c r="D265" s="246" t="s">
        <v>259</v>
      </c>
      <c r="E265" s="247" t="s">
        <v>423</v>
      </c>
      <c r="F265" s="248" t="s">
        <v>424</v>
      </c>
      <c r="G265" s="249" t="s">
        <v>197</v>
      </c>
      <c r="H265" s="250">
        <v>3.2400000000000002</v>
      </c>
      <c r="I265" s="251"/>
      <c r="J265" s="252">
        <f>ROUND(I265*H265,2)</f>
        <v>0</v>
      </c>
      <c r="K265" s="248" t="s">
        <v>145</v>
      </c>
      <c r="L265" s="253"/>
      <c r="M265" s="254" t="s">
        <v>19</v>
      </c>
      <c r="N265" s="255" t="s">
        <v>42</v>
      </c>
      <c r="O265" s="84"/>
      <c r="P265" s="213">
        <f>O265*H265</f>
        <v>0</v>
      </c>
      <c r="Q265" s="213">
        <v>0.00069999999999999999</v>
      </c>
      <c r="R265" s="213">
        <f>Q265*H265</f>
        <v>0.0022680000000000001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263</v>
      </c>
      <c r="AT265" s="215" t="s">
        <v>259</v>
      </c>
      <c r="AU265" s="215" t="s">
        <v>147</v>
      </c>
      <c r="AY265" s="17" t="s">
        <v>138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147</v>
      </c>
      <c r="BK265" s="216">
        <f>ROUND(I265*H265,2)</f>
        <v>0</v>
      </c>
      <c r="BL265" s="17" t="s">
        <v>252</v>
      </c>
      <c r="BM265" s="215" t="s">
        <v>425</v>
      </c>
    </row>
    <row r="266" s="2" customFormat="1">
      <c r="A266" s="38"/>
      <c r="B266" s="39"/>
      <c r="C266" s="40"/>
      <c r="D266" s="217" t="s">
        <v>149</v>
      </c>
      <c r="E266" s="40"/>
      <c r="F266" s="218" t="s">
        <v>424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149</v>
      </c>
      <c r="AU266" s="17" t="s">
        <v>147</v>
      </c>
    </row>
    <row r="267" s="13" customFormat="1">
      <c r="A267" s="13"/>
      <c r="B267" s="224"/>
      <c r="C267" s="225"/>
      <c r="D267" s="217" t="s">
        <v>153</v>
      </c>
      <c r="E267" s="225"/>
      <c r="F267" s="227" t="s">
        <v>426</v>
      </c>
      <c r="G267" s="225"/>
      <c r="H267" s="228">
        <v>3.2400000000000002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153</v>
      </c>
      <c r="AU267" s="234" t="s">
        <v>147</v>
      </c>
      <c r="AV267" s="13" t="s">
        <v>147</v>
      </c>
      <c r="AW267" s="13" t="s">
        <v>4</v>
      </c>
      <c r="AX267" s="13" t="s">
        <v>78</v>
      </c>
      <c r="AY267" s="234" t="s">
        <v>138</v>
      </c>
    </row>
    <row r="268" s="2" customFormat="1" ht="16.5" customHeight="1">
      <c r="A268" s="38"/>
      <c r="B268" s="39"/>
      <c r="C268" s="204" t="s">
        <v>427</v>
      </c>
      <c r="D268" s="204" t="s">
        <v>141</v>
      </c>
      <c r="E268" s="205" t="s">
        <v>428</v>
      </c>
      <c r="F268" s="206" t="s">
        <v>429</v>
      </c>
      <c r="G268" s="207" t="s">
        <v>197</v>
      </c>
      <c r="H268" s="208">
        <v>0.59999999999999998</v>
      </c>
      <c r="I268" s="209"/>
      <c r="J268" s="210">
        <f>ROUND(I268*H268,2)</f>
        <v>0</v>
      </c>
      <c r="K268" s="206" t="s">
        <v>145</v>
      </c>
      <c r="L268" s="44"/>
      <c r="M268" s="211" t="s">
        <v>19</v>
      </c>
      <c r="N268" s="212" t="s">
        <v>42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252</v>
      </c>
      <c r="AT268" s="215" t="s">
        <v>141</v>
      </c>
      <c r="AU268" s="215" t="s">
        <v>147</v>
      </c>
      <c r="AY268" s="17" t="s">
        <v>138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147</v>
      </c>
      <c r="BK268" s="216">
        <f>ROUND(I268*H268,2)</f>
        <v>0</v>
      </c>
      <c r="BL268" s="17" t="s">
        <v>252</v>
      </c>
      <c r="BM268" s="215" t="s">
        <v>430</v>
      </c>
    </row>
    <row r="269" s="2" customFormat="1">
      <c r="A269" s="38"/>
      <c r="B269" s="39"/>
      <c r="C269" s="40"/>
      <c r="D269" s="217" t="s">
        <v>149</v>
      </c>
      <c r="E269" s="40"/>
      <c r="F269" s="218" t="s">
        <v>431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149</v>
      </c>
      <c r="AU269" s="17" t="s">
        <v>147</v>
      </c>
    </row>
    <row r="270" s="2" customFormat="1">
      <c r="A270" s="38"/>
      <c r="B270" s="39"/>
      <c r="C270" s="40"/>
      <c r="D270" s="222" t="s">
        <v>151</v>
      </c>
      <c r="E270" s="40"/>
      <c r="F270" s="223" t="s">
        <v>432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151</v>
      </c>
      <c r="AU270" s="17" t="s">
        <v>147</v>
      </c>
    </row>
    <row r="271" s="2" customFormat="1" ht="16.5" customHeight="1">
      <c r="A271" s="38"/>
      <c r="B271" s="39"/>
      <c r="C271" s="246" t="s">
        <v>433</v>
      </c>
      <c r="D271" s="246" t="s">
        <v>259</v>
      </c>
      <c r="E271" s="247" t="s">
        <v>434</v>
      </c>
      <c r="F271" s="248" t="s">
        <v>435</v>
      </c>
      <c r="G271" s="249" t="s">
        <v>278</v>
      </c>
      <c r="H271" s="250">
        <v>0.71999999999999997</v>
      </c>
      <c r="I271" s="251"/>
      <c r="J271" s="252">
        <f>ROUND(I271*H271,2)</f>
        <v>0</v>
      </c>
      <c r="K271" s="248" t="s">
        <v>145</v>
      </c>
      <c r="L271" s="253"/>
      <c r="M271" s="254" t="s">
        <v>19</v>
      </c>
      <c r="N271" s="255" t="s">
        <v>42</v>
      </c>
      <c r="O271" s="84"/>
      <c r="P271" s="213">
        <f>O271*H271</f>
        <v>0</v>
      </c>
      <c r="Q271" s="213">
        <v>0.0041000000000000003</v>
      </c>
      <c r="R271" s="213">
        <f>Q271*H271</f>
        <v>0.0029520000000000002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263</v>
      </c>
      <c r="AT271" s="215" t="s">
        <v>259</v>
      </c>
      <c r="AU271" s="215" t="s">
        <v>147</v>
      </c>
      <c r="AY271" s="17" t="s">
        <v>138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147</v>
      </c>
      <c r="BK271" s="216">
        <f>ROUND(I271*H271,2)</f>
        <v>0</v>
      </c>
      <c r="BL271" s="17" t="s">
        <v>252</v>
      </c>
      <c r="BM271" s="215" t="s">
        <v>436</v>
      </c>
    </row>
    <row r="272" s="2" customFormat="1">
      <c r="A272" s="38"/>
      <c r="B272" s="39"/>
      <c r="C272" s="40"/>
      <c r="D272" s="217" t="s">
        <v>149</v>
      </c>
      <c r="E272" s="40"/>
      <c r="F272" s="218" t="s">
        <v>435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149</v>
      </c>
      <c r="AU272" s="17" t="s">
        <v>147</v>
      </c>
    </row>
    <row r="273" s="13" customFormat="1">
      <c r="A273" s="13"/>
      <c r="B273" s="224"/>
      <c r="C273" s="225"/>
      <c r="D273" s="217" t="s">
        <v>153</v>
      </c>
      <c r="E273" s="225"/>
      <c r="F273" s="227" t="s">
        <v>437</v>
      </c>
      <c r="G273" s="225"/>
      <c r="H273" s="228">
        <v>0.71999999999999997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153</v>
      </c>
      <c r="AU273" s="234" t="s">
        <v>147</v>
      </c>
      <c r="AV273" s="13" t="s">
        <v>147</v>
      </c>
      <c r="AW273" s="13" t="s">
        <v>4</v>
      </c>
      <c r="AX273" s="13" t="s">
        <v>78</v>
      </c>
      <c r="AY273" s="234" t="s">
        <v>138</v>
      </c>
    </row>
    <row r="274" s="2" customFormat="1" ht="16.5" customHeight="1">
      <c r="A274" s="38"/>
      <c r="B274" s="39"/>
      <c r="C274" s="204" t="s">
        <v>438</v>
      </c>
      <c r="D274" s="204" t="s">
        <v>141</v>
      </c>
      <c r="E274" s="205" t="s">
        <v>439</v>
      </c>
      <c r="F274" s="206" t="s">
        <v>440</v>
      </c>
      <c r="G274" s="207" t="s">
        <v>215</v>
      </c>
      <c r="H274" s="208">
        <v>0.0070000000000000001</v>
      </c>
      <c r="I274" s="209"/>
      <c r="J274" s="210">
        <f>ROUND(I274*H274,2)</f>
        <v>0</v>
      </c>
      <c r="K274" s="206" t="s">
        <v>145</v>
      </c>
      <c r="L274" s="44"/>
      <c r="M274" s="211" t="s">
        <v>19</v>
      </c>
      <c r="N274" s="212" t="s">
        <v>42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252</v>
      </c>
      <c r="AT274" s="215" t="s">
        <v>141</v>
      </c>
      <c r="AU274" s="215" t="s">
        <v>147</v>
      </c>
      <c r="AY274" s="17" t="s">
        <v>138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147</v>
      </c>
      <c r="BK274" s="216">
        <f>ROUND(I274*H274,2)</f>
        <v>0</v>
      </c>
      <c r="BL274" s="17" t="s">
        <v>252</v>
      </c>
      <c r="BM274" s="215" t="s">
        <v>441</v>
      </c>
    </row>
    <row r="275" s="2" customFormat="1">
      <c r="A275" s="38"/>
      <c r="B275" s="39"/>
      <c r="C275" s="40"/>
      <c r="D275" s="217" t="s">
        <v>149</v>
      </c>
      <c r="E275" s="40"/>
      <c r="F275" s="218" t="s">
        <v>442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149</v>
      </c>
      <c r="AU275" s="17" t="s">
        <v>147</v>
      </c>
    </row>
    <row r="276" s="2" customFormat="1">
      <c r="A276" s="38"/>
      <c r="B276" s="39"/>
      <c r="C276" s="40"/>
      <c r="D276" s="222" t="s">
        <v>151</v>
      </c>
      <c r="E276" s="40"/>
      <c r="F276" s="223" t="s">
        <v>443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151</v>
      </c>
      <c r="AU276" s="17" t="s">
        <v>147</v>
      </c>
    </row>
    <row r="277" s="12" customFormat="1" ht="22.8" customHeight="1">
      <c r="A277" s="12"/>
      <c r="B277" s="188"/>
      <c r="C277" s="189"/>
      <c r="D277" s="190" t="s">
        <v>69</v>
      </c>
      <c r="E277" s="202" t="s">
        <v>444</v>
      </c>
      <c r="F277" s="202" t="s">
        <v>445</v>
      </c>
      <c r="G277" s="189"/>
      <c r="H277" s="189"/>
      <c r="I277" s="192"/>
      <c r="J277" s="203">
        <f>BK277</f>
        <v>0</v>
      </c>
      <c r="K277" s="189"/>
      <c r="L277" s="194"/>
      <c r="M277" s="195"/>
      <c r="N277" s="196"/>
      <c r="O277" s="196"/>
      <c r="P277" s="197">
        <f>SUM(P278:P308)</f>
        <v>0</v>
      </c>
      <c r="Q277" s="196"/>
      <c r="R277" s="197">
        <f>SUM(R278:R308)</f>
        <v>0.1978</v>
      </c>
      <c r="S277" s="196"/>
      <c r="T277" s="198">
        <f>SUM(T278:T308)</f>
        <v>0.33400000000000002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9" t="s">
        <v>147</v>
      </c>
      <c r="AT277" s="200" t="s">
        <v>69</v>
      </c>
      <c r="AU277" s="200" t="s">
        <v>78</v>
      </c>
      <c r="AY277" s="199" t="s">
        <v>138</v>
      </c>
      <c r="BK277" s="201">
        <f>SUM(BK278:BK308)</f>
        <v>0</v>
      </c>
    </row>
    <row r="278" s="2" customFormat="1" ht="16.5" customHeight="1">
      <c r="A278" s="38"/>
      <c r="B278" s="39"/>
      <c r="C278" s="204" t="s">
        <v>446</v>
      </c>
      <c r="D278" s="204" t="s">
        <v>141</v>
      </c>
      <c r="E278" s="205" t="s">
        <v>447</v>
      </c>
      <c r="F278" s="206" t="s">
        <v>448</v>
      </c>
      <c r="G278" s="207" t="s">
        <v>278</v>
      </c>
      <c r="H278" s="208">
        <v>1</v>
      </c>
      <c r="I278" s="209"/>
      <c r="J278" s="210">
        <f>ROUND(I278*H278,2)</f>
        <v>0</v>
      </c>
      <c r="K278" s="206" t="s">
        <v>145</v>
      </c>
      <c r="L278" s="44"/>
      <c r="M278" s="211" t="s">
        <v>19</v>
      </c>
      <c r="N278" s="212" t="s">
        <v>42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252</v>
      </c>
      <c r="AT278" s="215" t="s">
        <v>141</v>
      </c>
      <c r="AU278" s="215" t="s">
        <v>147</v>
      </c>
      <c r="AY278" s="17" t="s">
        <v>138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147</v>
      </c>
      <c r="BK278" s="216">
        <f>ROUND(I278*H278,2)</f>
        <v>0</v>
      </c>
      <c r="BL278" s="17" t="s">
        <v>252</v>
      </c>
      <c r="BM278" s="215" t="s">
        <v>449</v>
      </c>
    </row>
    <row r="279" s="2" customFormat="1">
      <c r="A279" s="38"/>
      <c r="B279" s="39"/>
      <c r="C279" s="40"/>
      <c r="D279" s="217" t="s">
        <v>149</v>
      </c>
      <c r="E279" s="40"/>
      <c r="F279" s="218" t="s">
        <v>450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149</v>
      </c>
      <c r="AU279" s="17" t="s">
        <v>147</v>
      </c>
    </row>
    <row r="280" s="2" customFormat="1">
      <c r="A280" s="38"/>
      <c r="B280" s="39"/>
      <c r="C280" s="40"/>
      <c r="D280" s="222" t="s">
        <v>151</v>
      </c>
      <c r="E280" s="40"/>
      <c r="F280" s="223" t="s">
        <v>451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147</v>
      </c>
    </row>
    <row r="281" s="2" customFormat="1" ht="24.15" customHeight="1">
      <c r="A281" s="38"/>
      <c r="B281" s="39"/>
      <c r="C281" s="246" t="s">
        <v>452</v>
      </c>
      <c r="D281" s="246" t="s">
        <v>259</v>
      </c>
      <c r="E281" s="247" t="s">
        <v>453</v>
      </c>
      <c r="F281" s="248" t="s">
        <v>454</v>
      </c>
      <c r="G281" s="249" t="s">
        <v>278</v>
      </c>
      <c r="H281" s="250">
        <v>1</v>
      </c>
      <c r="I281" s="251"/>
      <c r="J281" s="252">
        <f>ROUND(I281*H281,2)</f>
        <v>0</v>
      </c>
      <c r="K281" s="248" t="s">
        <v>145</v>
      </c>
      <c r="L281" s="253"/>
      <c r="M281" s="254" t="s">
        <v>19</v>
      </c>
      <c r="N281" s="255" t="s">
        <v>42</v>
      </c>
      <c r="O281" s="84"/>
      <c r="P281" s="213">
        <f>O281*H281</f>
        <v>0</v>
      </c>
      <c r="Q281" s="213">
        <v>0.070800000000000002</v>
      </c>
      <c r="R281" s="213">
        <f>Q281*H281</f>
        <v>0.070800000000000002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263</v>
      </c>
      <c r="AT281" s="215" t="s">
        <v>259</v>
      </c>
      <c r="AU281" s="215" t="s">
        <v>147</v>
      </c>
      <c r="AY281" s="17" t="s">
        <v>138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147</v>
      </c>
      <c r="BK281" s="216">
        <f>ROUND(I281*H281,2)</f>
        <v>0</v>
      </c>
      <c r="BL281" s="17" t="s">
        <v>252</v>
      </c>
      <c r="BM281" s="215" t="s">
        <v>455</v>
      </c>
    </row>
    <row r="282" s="2" customFormat="1">
      <c r="A282" s="38"/>
      <c r="B282" s="39"/>
      <c r="C282" s="40"/>
      <c r="D282" s="217" t="s">
        <v>149</v>
      </c>
      <c r="E282" s="40"/>
      <c r="F282" s="218" t="s">
        <v>454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149</v>
      </c>
      <c r="AU282" s="17" t="s">
        <v>147</v>
      </c>
    </row>
    <row r="283" s="2" customFormat="1" ht="16.5" customHeight="1">
      <c r="A283" s="38"/>
      <c r="B283" s="39"/>
      <c r="C283" s="204" t="s">
        <v>456</v>
      </c>
      <c r="D283" s="204" t="s">
        <v>141</v>
      </c>
      <c r="E283" s="205" t="s">
        <v>457</v>
      </c>
      <c r="F283" s="206" t="s">
        <v>458</v>
      </c>
      <c r="G283" s="207" t="s">
        <v>278</v>
      </c>
      <c r="H283" s="208">
        <v>7</v>
      </c>
      <c r="I283" s="209"/>
      <c r="J283" s="210">
        <f>ROUND(I283*H283,2)</f>
        <v>0</v>
      </c>
      <c r="K283" s="206" t="s">
        <v>145</v>
      </c>
      <c r="L283" s="44"/>
      <c r="M283" s="211" t="s">
        <v>19</v>
      </c>
      <c r="N283" s="212" t="s">
        <v>42</v>
      </c>
      <c r="O283" s="84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252</v>
      </c>
      <c r="AT283" s="215" t="s">
        <v>141</v>
      </c>
      <c r="AU283" s="215" t="s">
        <v>147</v>
      </c>
      <c r="AY283" s="17" t="s">
        <v>138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147</v>
      </c>
      <c r="BK283" s="216">
        <f>ROUND(I283*H283,2)</f>
        <v>0</v>
      </c>
      <c r="BL283" s="17" t="s">
        <v>252</v>
      </c>
      <c r="BM283" s="215" t="s">
        <v>459</v>
      </c>
    </row>
    <row r="284" s="2" customFormat="1">
      <c r="A284" s="38"/>
      <c r="B284" s="39"/>
      <c r="C284" s="40"/>
      <c r="D284" s="217" t="s">
        <v>149</v>
      </c>
      <c r="E284" s="40"/>
      <c r="F284" s="218" t="s">
        <v>460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149</v>
      </c>
      <c r="AU284" s="17" t="s">
        <v>147</v>
      </c>
    </row>
    <row r="285" s="2" customFormat="1">
      <c r="A285" s="38"/>
      <c r="B285" s="39"/>
      <c r="C285" s="40"/>
      <c r="D285" s="222" t="s">
        <v>151</v>
      </c>
      <c r="E285" s="40"/>
      <c r="F285" s="223" t="s">
        <v>461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151</v>
      </c>
      <c r="AU285" s="17" t="s">
        <v>147</v>
      </c>
    </row>
    <row r="286" s="2" customFormat="1" ht="16.5" customHeight="1">
      <c r="A286" s="38"/>
      <c r="B286" s="39"/>
      <c r="C286" s="246" t="s">
        <v>462</v>
      </c>
      <c r="D286" s="246" t="s">
        <v>259</v>
      </c>
      <c r="E286" s="247" t="s">
        <v>463</v>
      </c>
      <c r="F286" s="248" t="s">
        <v>464</v>
      </c>
      <c r="G286" s="249" t="s">
        <v>278</v>
      </c>
      <c r="H286" s="250">
        <v>4</v>
      </c>
      <c r="I286" s="251"/>
      <c r="J286" s="252">
        <f>ROUND(I286*H286,2)</f>
        <v>0</v>
      </c>
      <c r="K286" s="248" t="s">
        <v>145</v>
      </c>
      <c r="L286" s="253"/>
      <c r="M286" s="254" t="s">
        <v>19</v>
      </c>
      <c r="N286" s="255" t="s">
        <v>42</v>
      </c>
      <c r="O286" s="84"/>
      <c r="P286" s="213">
        <f>O286*H286</f>
        <v>0</v>
      </c>
      <c r="Q286" s="213">
        <v>0.02</v>
      </c>
      <c r="R286" s="213">
        <f>Q286*H286</f>
        <v>0.080000000000000002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263</v>
      </c>
      <c r="AT286" s="215" t="s">
        <v>259</v>
      </c>
      <c r="AU286" s="215" t="s">
        <v>147</v>
      </c>
      <c r="AY286" s="17" t="s">
        <v>138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147</v>
      </c>
      <c r="BK286" s="216">
        <f>ROUND(I286*H286,2)</f>
        <v>0</v>
      </c>
      <c r="BL286" s="17" t="s">
        <v>252</v>
      </c>
      <c r="BM286" s="215" t="s">
        <v>465</v>
      </c>
    </row>
    <row r="287" s="2" customFormat="1">
      <c r="A287" s="38"/>
      <c r="B287" s="39"/>
      <c r="C287" s="40"/>
      <c r="D287" s="217" t="s">
        <v>149</v>
      </c>
      <c r="E287" s="40"/>
      <c r="F287" s="218" t="s">
        <v>464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149</v>
      </c>
      <c r="AU287" s="17" t="s">
        <v>147</v>
      </c>
    </row>
    <row r="288" s="2" customFormat="1" ht="16.5" customHeight="1">
      <c r="A288" s="38"/>
      <c r="B288" s="39"/>
      <c r="C288" s="246" t="s">
        <v>466</v>
      </c>
      <c r="D288" s="246" t="s">
        <v>259</v>
      </c>
      <c r="E288" s="247" t="s">
        <v>467</v>
      </c>
      <c r="F288" s="248" t="s">
        <v>468</v>
      </c>
      <c r="G288" s="249" t="s">
        <v>278</v>
      </c>
      <c r="H288" s="250">
        <v>3</v>
      </c>
      <c r="I288" s="251"/>
      <c r="J288" s="252">
        <f>ROUND(I288*H288,2)</f>
        <v>0</v>
      </c>
      <c r="K288" s="248" t="s">
        <v>145</v>
      </c>
      <c r="L288" s="253"/>
      <c r="M288" s="254" t="s">
        <v>19</v>
      </c>
      <c r="N288" s="255" t="s">
        <v>42</v>
      </c>
      <c r="O288" s="84"/>
      <c r="P288" s="213">
        <f>O288*H288</f>
        <v>0</v>
      </c>
      <c r="Q288" s="213">
        <v>0.012999999999999999</v>
      </c>
      <c r="R288" s="213">
        <f>Q288*H288</f>
        <v>0.039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263</v>
      </c>
      <c r="AT288" s="215" t="s">
        <v>259</v>
      </c>
      <c r="AU288" s="215" t="s">
        <v>147</v>
      </c>
      <c r="AY288" s="17" t="s">
        <v>138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147</v>
      </c>
      <c r="BK288" s="216">
        <f>ROUND(I288*H288,2)</f>
        <v>0</v>
      </c>
      <c r="BL288" s="17" t="s">
        <v>252</v>
      </c>
      <c r="BM288" s="215" t="s">
        <v>469</v>
      </c>
    </row>
    <row r="289" s="2" customFormat="1">
      <c r="A289" s="38"/>
      <c r="B289" s="39"/>
      <c r="C289" s="40"/>
      <c r="D289" s="217" t="s">
        <v>149</v>
      </c>
      <c r="E289" s="40"/>
      <c r="F289" s="218" t="s">
        <v>468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149</v>
      </c>
      <c r="AU289" s="17" t="s">
        <v>147</v>
      </c>
    </row>
    <row r="290" s="2" customFormat="1" ht="16.5" customHeight="1">
      <c r="A290" s="38"/>
      <c r="B290" s="39"/>
      <c r="C290" s="204" t="s">
        <v>470</v>
      </c>
      <c r="D290" s="204" t="s">
        <v>141</v>
      </c>
      <c r="E290" s="205" t="s">
        <v>471</v>
      </c>
      <c r="F290" s="206" t="s">
        <v>472</v>
      </c>
      <c r="G290" s="207" t="s">
        <v>278</v>
      </c>
      <c r="H290" s="208">
        <v>7</v>
      </c>
      <c r="I290" s="209"/>
      <c r="J290" s="210">
        <f>ROUND(I290*H290,2)</f>
        <v>0</v>
      </c>
      <c r="K290" s="206" t="s">
        <v>145</v>
      </c>
      <c r="L290" s="44"/>
      <c r="M290" s="211" t="s">
        <v>19</v>
      </c>
      <c r="N290" s="212" t="s">
        <v>42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0.024</v>
      </c>
      <c r="T290" s="214">
        <f>S290*H290</f>
        <v>0.16800000000000001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252</v>
      </c>
      <c r="AT290" s="215" t="s">
        <v>141</v>
      </c>
      <c r="AU290" s="215" t="s">
        <v>147</v>
      </c>
      <c r="AY290" s="17" t="s">
        <v>138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147</v>
      </c>
      <c r="BK290" s="216">
        <f>ROUND(I290*H290,2)</f>
        <v>0</v>
      </c>
      <c r="BL290" s="17" t="s">
        <v>252</v>
      </c>
      <c r="BM290" s="215" t="s">
        <v>473</v>
      </c>
    </row>
    <row r="291" s="2" customFormat="1">
      <c r="A291" s="38"/>
      <c r="B291" s="39"/>
      <c r="C291" s="40"/>
      <c r="D291" s="217" t="s">
        <v>149</v>
      </c>
      <c r="E291" s="40"/>
      <c r="F291" s="218" t="s">
        <v>474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149</v>
      </c>
      <c r="AU291" s="17" t="s">
        <v>147</v>
      </c>
    </row>
    <row r="292" s="2" customFormat="1">
      <c r="A292" s="38"/>
      <c r="B292" s="39"/>
      <c r="C292" s="40"/>
      <c r="D292" s="222" t="s">
        <v>151</v>
      </c>
      <c r="E292" s="40"/>
      <c r="F292" s="223" t="s">
        <v>475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151</v>
      </c>
      <c r="AU292" s="17" t="s">
        <v>147</v>
      </c>
    </row>
    <row r="293" s="2" customFormat="1" ht="16.5" customHeight="1">
      <c r="A293" s="38"/>
      <c r="B293" s="39"/>
      <c r="C293" s="204" t="s">
        <v>476</v>
      </c>
      <c r="D293" s="204" t="s">
        <v>141</v>
      </c>
      <c r="E293" s="205" t="s">
        <v>477</v>
      </c>
      <c r="F293" s="206" t="s">
        <v>478</v>
      </c>
      <c r="G293" s="207" t="s">
        <v>278</v>
      </c>
      <c r="H293" s="208">
        <v>4</v>
      </c>
      <c r="I293" s="209"/>
      <c r="J293" s="210">
        <f>ROUND(I293*H293,2)</f>
        <v>0</v>
      </c>
      <c r="K293" s="206" t="s">
        <v>145</v>
      </c>
      <c r="L293" s="44"/>
      <c r="M293" s="211" t="s">
        <v>19</v>
      </c>
      <c r="N293" s="212" t="s">
        <v>42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252</v>
      </c>
      <c r="AT293" s="215" t="s">
        <v>141</v>
      </c>
      <c r="AU293" s="215" t="s">
        <v>147</v>
      </c>
      <c r="AY293" s="17" t="s">
        <v>138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147</v>
      </c>
      <c r="BK293" s="216">
        <f>ROUND(I293*H293,2)</f>
        <v>0</v>
      </c>
      <c r="BL293" s="17" t="s">
        <v>252</v>
      </c>
      <c r="BM293" s="215" t="s">
        <v>479</v>
      </c>
    </row>
    <row r="294" s="2" customFormat="1">
      <c r="A294" s="38"/>
      <c r="B294" s="39"/>
      <c r="C294" s="40"/>
      <c r="D294" s="217" t="s">
        <v>149</v>
      </c>
      <c r="E294" s="40"/>
      <c r="F294" s="218" t="s">
        <v>480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149</v>
      </c>
      <c r="AU294" s="17" t="s">
        <v>147</v>
      </c>
    </row>
    <row r="295" s="2" customFormat="1">
      <c r="A295" s="38"/>
      <c r="B295" s="39"/>
      <c r="C295" s="40"/>
      <c r="D295" s="222" t="s">
        <v>151</v>
      </c>
      <c r="E295" s="40"/>
      <c r="F295" s="223" t="s">
        <v>481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151</v>
      </c>
      <c r="AU295" s="17" t="s">
        <v>147</v>
      </c>
    </row>
    <row r="296" s="2" customFormat="1" ht="16.5" customHeight="1">
      <c r="A296" s="38"/>
      <c r="B296" s="39"/>
      <c r="C296" s="204" t="s">
        <v>482</v>
      </c>
      <c r="D296" s="204" t="s">
        <v>141</v>
      </c>
      <c r="E296" s="205" t="s">
        <v>483</v>
      </c>
      <c r="F296" s="206" t="s">
        <v>484</v>
      </c>
      <c r="G296" s="207" t="s">
        <v>278</v>
      </c>
      <c r="H296" s="208">
        <v>1</v>
      </c>
      <c r="I296" s="209"/>
      <c r="J296" s="210">
        <f>ROUND(I296*H296,2)</f>
        <v>0</v>
      </c>
      <c r="K296" s="206" t="s">
        <v>145</v>
      </c>
      <c r="L296" s="44"/>
      <c r="M296" s="211" t="s">
        <v>19</v>
      </c>
      <c r="N296" s="212" t="s">
        <v>42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252</v>
      </c>
      <c r="AT296" s="215" t="s">
        <v>141</v>
      </c>
      <c r="AU296" s="215" t="s">
        <v>147</v>
      </c>
      <c r="AY296" s="17" t="s">
        <v>138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147</v>
      </c>
      <c r="BK296" s="216">
        <f>ROUND(I296*H296,2)</f>
        <v>0</v>
      </c>
      <c r="BL296" s="17" t="s">
        <v>252</v>
      </c>
      <c r="BM296" s="215" t="s">
        <v>485</v>
      </c>
    </row>
    <row r="297" s="2" customFormat="1">
      <c r="A297" s="38"/>
      <c r="B297" s="39"/>
      <c r="C297" s="40"/>
      <c r="D297" s="217" t="s">
        <v>149</v>
      </c>
      <c r="E297" s="40"/>
      <c r="F297" s="218" t="s">
        <v>486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149</v>
      </c>
      <c r="AU297" s="17" t="s">
        <v>147</v>
      </c>
    </row>
    <row r="298" s="2" customFormat="1">
      <c r="A298" s="38"/>
      <c r="B298" s="39"/>
      <c r="C298" s="40"/>
      <c r="D298" s="222" t="s">
        <v>151</v>
      </c>
      <c r="E298" s="40"/>
      <c r="F298" s="223" t="s">
        <v>487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151</v>
      </c>
      <c r="AU298" s="17" t="s">
        <v>147</v>
      </c>
    </row>
    <row r="299" s="2" customFormat="1" ht="16.5" customHeight="1">
      <c r="A299" s="38"/>
      <c r="B299" s="39"/>
      <c r="C299" s="204" t="s">
        <v>488</v>
      </c>
      <c r="D299" s="204" t="s">
        <v>141</v>
      </c>
      <c r="E299" s="205" t="s">
        <v>489</v>
      </c>
      <c r="F299" s="206" t="s">
        <v>490</v>
      </c>
      <c r="G299" s="207" t="s">
        <v>278</v>
      </c>
      <c r="H299" s="208">
        <v>4</v>
      </c>
      <c r="I299" s="209"/>
      <c r="J299" s="210">
        <f>ROUND(I299*H299,2)</f>
        <v>0</v>
      </c>
      <c r="K299" s="206" t="s">
        <v>145</v>
      </c>
      <c r="L299" s="44"/>
      <c r="M299" s="211" t="s">
        <v>19</v>
      </c>
      <c r="N299" s="212" t="s">
        <v>42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252</v>
      </c>
      <c r="AT299" s="215" t="s">
        <v>141</v>
      </c>
      <c r="AU299" s="215" t="s">
        <v>147</v>
      </c>
      <c r="AY299" s="17" t="s">
        <v>138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147</v>
      </c>
      <c r="BK299" s="216">
        <f>ROUND(I299*H299,2)</f>
        <v>0</v>
      </c>
      <c r="BL299" s="17" t="s">
        <v>252</v>
      </c>
      <c r="BM299" s="215" t="s">
        <v>491</v>
      </c>
    </row>
    <row r="300" s="2" customFormat="1">
      <c r="A300" s="38"/>
      <c r="B300" s="39"/>
      <c r="C300" s="40"/>
      <c r="D300" s="217" t="s">
        <v>149</v>
      </c>
      <c r="E300" s="40"/>
      <c r="F300" s="218" t="s">
        <v>492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149</v>
      </c>
      <c r="AU300" s="17" t="s">
        <v>147</v>
      </c>
    </row>
    <row r="301" s="2" customFormat="1">
      <c r="A301" s="38"/>
      <c r="B301" s="39"/>
      <c r="C301" s="40"/>
      <c r="D301" s="222" t="s">
        <v>151</v>
      </c>
      <c r="E301" s="40"/>
      <c r="F301" s="223" t="s">
        <v>493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151</v>
      </c>
      <c r="AU301" s="17" t="s">
        <v>147</v>
      </c>
    </row>
    <row r="302" s="2" customFormat="1" ht="37.8" customHeight="1">
      <c r="A302" s="38"/>
      <c r="B302" s="39"/>
      <c r="C302" s="246" t="s">
        <v>494</v>
      </c>
      <c r="D302" s="246" t="s">
        <v>259</v>
      </c>
      <c r="E302" s="247" t="s">
        <v>495</v>
      </c>
      <c r="F302" s="248" t="s">
        <v>496</v>
      </c>
      <c r="G302" s="249" t="s">
        <v>497</v>
      </c>
      <c r="H302" s="250">
        <v>1</v>
      </c>
      <c r="I302" s="251"/>
      <c r="J302" s="252">
        <f>ROUND(I302*H302,2)</f>
        <v>0</v>
      </c>
      <c r="K302" s="248" t="s">
        <v>19</v>
      </c>
      <c r="L302" s="253"/>
      <c r="M302" s="254" t="s">
        <v>19</v>
      </c>
      <c r="N302" s="255" t="s">
        <v>42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263</v>
      </c>
      <c r="AT302" s="215" t="s">
        <v>259</v>
      </c>
      <c r="AU302" s="215" t="s">
        <v>147</v>
      </c>
      <c r="AY302" s="17" t="s">
        <v>138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147</v>
      </c>
      <c r="BK302" s="216">
        <f>ROUND(I302*H302,2)</f>
        <v>0</v>
      </c>
      <c r="BL302" s="17" t="s">
        <v>252</v>
      </c>
      <c r="BM302" s="215" t="s">
        <v>498</v>
      </c>
    </row>
    <row r="303" s="2" customFormat="1">
      <c r="A303" s="38"/>
      <c r="B303" s="39"/>
      <c r="C303" s="40"/>
      <c r="D303" s="217" t="s">
        <v>149</v>
      </c>
      <c r="E303" s="40"/>
      <c r="F303" s="218" t="s">
        <v>499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149</v>
      </c>
      <c r="AU303" s="17" t="s">
        <v>147</v>
      </c>
    </row>
    <row r="304" s="2" customFormat="1" ht="16.5" customHeight="1">
      <c r="A304" s="38"/>
      <c r="B304" s="39"/>
      <c r="C304" s="246" t="s">
        <v>500</v>
      </c>
      <c r="D304" s="246" t="s">
        <v>259</v>
      </c>
      <c r="E304" s="247" t="s">
        <v>501</v>
      </c>
      <c r="F304" s="248" t="s">
        <v>502</v>
      </c>
      <c r="G304" s="249" t="s">
        <v>278</v>
      </c>
      <c r="H304" s="250">
        <v>1</v>
      </c>
      <c r="I304" s="251"/>
      <c r="J304" s="252">
        <f>ROUND(I304*H304,2)</f>
        <v>0</v>
      </c>
      <c r="K304" s="248" t="s">
        <v>145</v>
      </c>
      <c r="L304" s="253"/>
      <c r="M304" s="254" t="s">
        <v>19</v>
      </c>
      <c r="N304" s="255" t="s">
        <v>42</v>
      </c>
      <c r="O304" s="84"/>
      <c r="P304" s="213">
        <f>O304*H304</f>
        <v>0</v>
      </c>
      <c r="Q304" s="213">
        <v>0.0080000000000000002</v>
      </c>
      <c r="R304" s="213">
        <f>Q304*H304</f>
        <v>0.0080000000000000002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263</v>
      </c>
      <c r="AT304" s="215" t="s">
        <v>259</v>
      </c>
      <c r="AU304" s="215" t="s">
        <v>147</v>
      </c>
      <c r="AY304" s="17" t="s">
        <v>138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147</v>
      </c>
      <c r="BK304" s="216">
        <f>ROUND(I304*H304,2)</f>
        <v>0</v>
      </c>
      <c r="BL304" s="17" t="s">
        <v>252</v>
      </c>
      <c r="BM304" s="215" t="s">
        <v>503</v>
      </c>
    </row>
    <row r="305" s="2" customFormat="1">
      <c r="A305" s="38"/>
      <c r="B305" s="39"/>
      <c r="C305" s="40"/>
      <c r="D305" s="217" t="s">
        <v>149</v>
      </c>
      <c r="E305" s="40"/>
      <c r="F305" s="218" t="s">
        <v>502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149</v>
      </c>
      <c r="AU305" s="17" t="s">
        <v>147</v>
      </c>
    </row>
    <row r="306" s="2" customFormat="1" ht="16.5" customHeight="1">
      <c r="A306" s="38"/>
      <c r="B306" s="39"/>
      <c r="C306" s="204" t="s">
        <v>504</v>
      </c>
      <c r="D306" s="204" t="s">
        <v>141</v>
      </c>
      <c r="E306" s="205" t="s">
        <v>505</v>
      </c>
      <c r="F306" s="206" t="s">
        <v>506</v>
      </c>
      <c r="G306" s="207" t="s">
        <v>278</v>
      </c>
      <c r="H306" s="208">
        <v>1</v>
      </c>
      <c r="I306" s="209"/>
      <c r="J306" s="210">
        <f>ROUND(I306*H306,2)</f>
        <v>0</v>
      </c>
      <c r="K306" s="206" t="s">
        <v>145</v>
      </c>
      <c r="L306" s="44"/>
      <c r="M306" s="211" t="s">
        <v>19</v>
      </c>
      <c r="N306" s="212" t="s">
        <v>42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0.16600000000000001</v>
      </c>
      <c r="T306" s="214">
        <f>S306*H306</f>
        <v>0.16600000000000001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252</v>
      </c>
      <c r="AT306" s="215" t="s">
        <v>141</v>
      </c>
      <c r="AU306" s="215" t="s">
        <v>147</v>
      </c>
      <c r="AY306" s="17" t="s">
        <v>138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147</v>
      </c>
      <c r="BK306" s="216">
        <f>ROUND(I306*H306,2)</f>
        <v>0</v>
      </c>
      <c r="BL306" s="17" t="s">
        <v>252</v>
      </c>
      <c r="BM306" s="215" t="s">
        <v>507</v>
      </c>
    </row>
    <row r="307" s="2" customFormat="1">
      <c r="A307" s="38"/>
      <c r="B307" s="39"/>
      <c r="C307" s="40"/>
      <c r="D307" s="217" t="s">
        <v>149</v>
      </c>
      <c r="E307" s="40"/>
      <c r="F307" s="218" t="s">
        <v>508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149</v>
      </c>
      <c r="AU307" s="17" t="s">
        <v>147</v>
      </c>
    </row>
    <row r="308" s="2" customFormat="1">
      <c r="A308" s="38"/>
      <c r="B308" s="39"/>
      <c r="C308" s="40"/>
      <c r="D308" s="222" t="s">
        <v>151</v>
      </c>
      <c r="E308" s="40"/>
      <c r="F308" s="223" t="s">
        <v>509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151</v>
      </c>
      <c r="AU308" s="17" t="s">
        <v>147</v>
      </c>
    </row>
    <row r="309" s="12" customFormat="1" ht="22.8" customHeight="1">
      <c r="A309" s="12"/>
      <c r="B309" s="188"/>
      <c r="C309" s="189"/>
      <c r="D309" s="190" t="s">
        <v>69</v>
      </c>
      <c r="E309" s="202" t="s">
        <v>510</v>
      </c>
      <c r="F309" s="202" t="s">
        <v>511</v>
      </c>
      <c r="G309" s="189"/>
      <c r="H309" s="189"/>
      <c r="I309" s="192"/>
      <c r="J309" s="203">
        <f>BK309</f>
        <v>0</v>
      </c>
      <c r="K309" s="189"/>
      <c r="L309" s="194"/>
      <c r="M309" s="195"/>
      <c r="N309" s="196"/>
      <c r="O309" s="196"/>
      <c r="P309" s="197">
        <f>SUM(P310:P353)</f>
        <v>0</v>
      </c>
      <c r="Q309" s="196"/>
      <c r="R309" s="197">
        <f>SUM(R310:R353)</f>
        <v>0.16114949999999997</v>
      </c>
      <c r="S309" s="196"/>
      <c r="T309" s="198">
        <f>SUM(T310:T353)</f>
        <v>0.11154799999999999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9" t="s">
        <v>147</v>
      </c>
      <c r="AT309" s="200" t="s">
        <v>69</v>
      </c>
      <c r="AU309" s="200" t="s">
        <v>78</v>
      </c>
      <c r="AY309" s="199" t="s">
        <v>138</v>
      </c>
      <c r="BK309" s="201">
        <f>SUM(BK310:BK353)</f>
        <v>0</v>
      </c>
    </row>
    <row r="310" s="2" customFormat="1" ht="16.5" customHeight="1">
      <c r="A310" s="38"/>
      <c r="B310" s="39"/>
      <c r="C310" s="204" t="s">
        <v>512</v>
      </c>
      <c r="D310" s="204" t="s">
        <v>141</v>
      </c>
      <c r="E310" s="205" t="s">
        <v>513</v>
      </c>
      <c r="F310" s="206" t="s">
        <v>514</v>
      </c>
      <c r="G310" s="207" t="s">
        <v>144</v>
      </c>
      <c r="H310" s="208">
        <v>4.4900000000000002</v>
      </c>
      <c r="I310" s="209"/>
      <c r="J310" s="210">
        <f>ROUND(I310*H310,2)</f>
        <v>0</v>
      </c>
      <c r="K310" s="206" t="s">
        <v>145</v>
      </c>
      <c r="L310" s="44"/>
      <c r="M310" s="211" t="s">
        <v>19</v>
      </c>
      <c r="N310" s="212" t="s">
        <v>42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252</v>
      </c>
      <c r="AT310" s="215" t="s">
        <v>141</v>
      </c>
      <c r="AU310" s="215" t="s">
        <v>147</v>
      </c>
      <c r="AY310" s="17" t="s">
        <v>138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147</v>
      </c>
      <c r="BK310" s="216">
        <f>ROUND(I310*H310,2)</f>
        <v>0</v>
      </c>
      <c r="BL310" s="17" t="s">
        <v>252</v>
      </c>
      <c r="BM310" s="215" t="s">
        <v>515</v>
      </c>
    </row>
    <row r="311" s="2" customFormat="1">
      <c r="A311" s="38"/>
      <c r="B311" s="39"/>
      <c r="C311" s="40"/>
      <c r="D311" s="217" t="s">
        <v>149</v>
      </c>
      <c r="E311" s="40"/>
      <c r="F311" s="218" t="s">
        <v>516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149</v>
      </c>
      <c r="AU311" s="17" t="s">
        <v>147</v>
      </c>
    </row>
    <row r="312" s="2" customFormat="1">
      <c r="A312" s="38"/>
      <c r="B312" s="39"/>
      <c r="C312" s="40"/>
      <c r="D312" s="222" t="s">
        <v>151</v>
      </c>
      <c r="E312" s="40"/>
      <c r="F312" s="223" t="s">
        <v>517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151</v>
      </c>
      <c r="AU312" s="17" t="s">
        <v>147</v>
      </c>
    </row>
    <row r="313" s="13" customFormat="1">
      <c r="A313" s="13"/>
      <c r="B313" s="224"/>
      <c r="C313" s="225"/>
      <c r="D313" s="217" t="s">
        <v>153</v>
      </c>
      <c r="E313" s="226" t="s">
        <v>19</v>
      </c>
      <c r="F313" s="227" t="s">
        <v>257</v>
      </c>
      <c r="G313" s="225"/>
      <c r="H313" s="228">
        <v>1.3300000000000001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153</v>
      </c>
      <c r="AU313" s="234" t="s">
        <v>147</v>
      </c>
      <c r="AV313" s="13" t="s">
        <v>147</v>
      </c>
      <c r="AW313" s="13" t="s">
        <v>32</v>
      </c>
      <c r="AX313" s="13" t="s">
        <v>70</v>
      </c>
      <c r="AY313" s="234" t="s">
        <v>138</v>
      </c>
    </row>
    <row r="314" s="13" customFormat="1">
      <c r="A314" s="13"/>
      <c r="B314" s="224"/>
      <c r="C314" s="225"/>
      <c r="D314" s="217" t="s">
        <v>153</v>
      </c>
      <c r="E314" s="226" t="s">
        <v>19</v>
      </c>
      <c r="F314" s="227" t="s">
        <v>256</v>
      </c>
      <c r="G314" s="225"/>
      <c r="H314" s="228">
        <v>3.1600000000000001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153</v>
      </c>
      <c r="AU314" s="234" t="s">
        <v>147</v>
      </c>
      <c r="AV314" s="13" t="s">
        <v>147</v>
      </c>
      <c r="AW314" s="13" t="s">
        <v>32</v>
      </c>
      <c r="AX314" s="13" t="s">
        <v>70</v>
      </c>
      <c r="AY314" s="234" t="s">
        <v>138</v>
      </c>
    </row>
    <row r="315" s="14" customFormat="1">
      <c r="A315" s="14"/>
      <c r="B315" s="235"/>
      <c r="C315" s="236"/>
      <c r="D315" s="217" t="s">
        <v>153</v>
      </c>
      <c r="E315" s="237" t="s">
        <v>19</v>
      </c>
      <c r="F315" s="238" t="s">
        <v>170</v>
      </c>
      <c r="G315" s="236"/>
      <c r="H315" s="239">
        <v>4.4900000000000002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153</v>
      </c>
      <c r="AU315" s="245" t="s">
        <v>147</v>
      </c>
      <c r="AV315" s="14" t="s">
        <v>146</v>
      </c>
      <c r="AW315" s="14" t="s">
        <v>32</v>
      </c>
      <c r="AX315" s="14" t="s">
        <v>78</v>
      </c>
      <c r="AY315" s="245" t="s">
        <v>138</v>
      </c>
    </row>
    <row r="316" s="2" customFormat="1" ht="16.5" customHeight="1">
      <c r="A316" s="38"/>
      <c r="B316" s="39"/>
      <c r="C316" s="204" t="s">
        <v>518</v>
      </c>
      <c r="D316" s="204" t="s">
        <v>141</v>
      </c>
      <c r="E316" s="205" t="s">
        <v>519</v>
      </c>
      <c r="F316" s="206" t="s">
        <v>520</v>
      </c>
      <c r="G316" s="207" t="s">
        <v>144</v>
      </c>
      <c r="H316" s="208">
        <v>4.4900000000000002</v>
      </c>
      <c r="I316" s="209"/>
      <c r="J316" s="210">
        <f>ROUND(I316*H316,2)</f>
        <v>0</v>
      </c>
      <c r="K316" s="206" t="s">
        <v>145</v>
      </c>
      <c r="L316" s="44"/>
      <c r="M316" s="211" t="s">
        <v>19</v>
      </c>
      <c r="N316" s="212" t="s">
        <v>42</v>
      </c>
      <c r="O316" s="84"/>
      <c r="P316" s="213">
        <f>O316*H316</f>
        <v>0</v>
      </c>
      <c r="Q316" s="213">
        <v>0.00029999999999999997</v>
      </c>
      <c r="R316" s="213">
        <f>Q316*H316</f>
        <v>0.0013469999999999999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252</v>
      </c>
      <c r="AT316" s="215" t="s">
        <v>141</v>
      </c>
      <c r="AU316" s="215" t="s">
        <v>147</v>
      </c>
      <c r="AY316" s="17" t="s">
        <v>138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147</v>
      </c>
      <c r="BK316" s="216">
        <f>ROUND(I316*H316,2)</f>
        <v>0</v>
      </c>
      <c r="BL316" s="17" t="s">
        <v>252</v>
      </c>
      <c r="BM316" s="215" t="s">
        <v>521</v>
      </c>
    </row>
    <row r="317" s="2" customFormat="1">
      <c r="A317" s="38"/>
      <c r="B317" s="39"/>
      <c r="C317" s="40"/>
      <c r="D317" s="217" t="s">
        <v>149</v>
      </c>
      <c r="E317" s="40"/>
      <c r="F317" s="218" t="s">
        <v>522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149</v>
      </c>
      <c r="AU317" s="17" t="s">
        <v>147</v>
      </c>
    </row>
    <row r="318" s="2" customFormat="1">
      <c r="A318" s="38"/>
      <c r="B318" s="39"/>
      <c r="C318" s="40"/>
      <c r="D318" s="222" t="s">
        <v>151</v>
      </c>
      <c r="E318" s="40"/>
      <c r="F318" s="223" t="s">
        <v>523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151</v>
      </c>
      <c r="AU318" s="17" t="s">
        <v>147</v>
      </c>
    </row>
    <row r="319" s="13" customFormat="1">
      <c r="A319" s="13"/>
      <c r="B319" s="224"/>
      <c r="C319" s="225"/>
      <c r="D319" s="217" t="s">
        <v>153</v>
      </c>
      <c r="E319" s="226" t="s">
        <v>19</v>
      </c>
      <c r="F319" s="227" t="s">
        <v>257</v>
      </c>
      <c r="G319" s="225"/>
      <c r="H319" s="228">
        <v>1.3300000000000001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153</v>
      </c>
      <c r="AU319" s="234" t="s">
        <v>147</v>
      </c>
      <c r="AV319" s="13" t="s">
        <v>147</v>
      </c>
      <c r="AW319" s="13" t="s">
        <v>32</v>
      </c>
      <c r="AX319" s="13" t="s">
        <v>70</v>
      </c>
      <c r="AY319" s="234" t="s">
        <v>138</v>
      </c>
    </row>
    <row r="320" s="13" customFormat="1">
      <c r="A320" s="13"/>
      <c r="B320" s="224"/>
      <c r="C320" s="225"/>
      <c r="D320" s="217" t="s">
        <v>153</v>
      </c>
      <c r="E320" s="226" t="s">
        <v>19</v>
      </c>
      <c r="F320" s="227" t="s">
        <v>256</v>
      </c>
      <c r="G320" s="225"/>
      <c r="H320" s="228">
        <v>3.1600000000000001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153</v>
      </c>
      <c r="AU320" s="234" t="s">
        <v>147</v>
      </c>
      <c r="AV320" s="13" t="s">
        <v>147</v>
      </c>
      <c r="AW320" s="13" t="s">
        <v>32</v>
      </c>
      <c r="AX320" s="13" t="s">
        <v>70</v>
      </c>
      <c r="AY320" s="234" t="s">
        <v>138</v>
      </c>
    </row>
    <row r="321" s="14" customFormat="1">
      <c r="A321" s="14"/>
      <c r="B321" s="235"/>
      <c r="C321" s="236"/>
      <c r="D321" s="217" t="s">
        <v>153</v>
      </c>
      <c r="E321" s="237" t="s">
        <v>19</v>
      </c>
      <c r="F321" s="238" t="s">
        <v>170</v>
      </c>
      <c r="G321" s="236"/>
      <c r="H321" s="239">
        <v>4.4900000000000002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153</v>
      </c>
      <c r="AU321" s="245" t="s">
        <v>147</v>
      </c>
      <c r="AV321" s="14" t="s">
        <v>146</v>
      </c>
      <c r="AW321" s="14" t="s">
        <v>32</v>
      </c>
      <c r="AX321" s="14" t="s">
        <v>78</v>
      </c>
      <c r="AY321" s="245" t="s">
        <v>138</v>
      </c>
    </row>
    <row r="322" s="2" customFormat="1" ht="16.5" customHeight="1">
      <c r="A322" s="38"/>
      <c r="B322" s="39"/>
      <c r="C322" s="204" t="s">
        <v>524</v>
      </c>
      <c r="D322" s="204" t="s">
        <v>141</v>
      </c>
      <c r="E322" s="205" t="s">
        <v>525</v>
      </c>
      <c r="F322" s="206" t="s">
        <v>526</v>
      </c>
      <c r="G322" s="207" t="s">
        <v>144</v>
      </c>
      <c r="H322" s="208">
        <v>3.1600000000000001</v>
      </c>
      <c r="I322" s="209"/>
      <c r="J322" s="210">
        <f>ROUND(I322*H322,2)</f>
        <v>0</v>
      </c>
      <c r="K322" s="206" t="s">
        <v>145</v>
      </c>
      <c r="L322" s="44"/>
      <c r="M322" s="211" t="s">
        <v>19</v>
      </c>
      <c r="N322" s="212" t="s">
        <v>42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0.035299999999999998</v>
      </c>
      <c r="T322" s="214">
        <f>S322*H322</f>
        <v>0.11154799999999999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252</v>
      </c>
      <c r="AT322" s="215" t="s">
        <v>141</v>
      </c>
      <c r="AU322" s="215" t="s">
        <v>147</v>
      </c>
      <c r="AY322" s="17" t="s">
        <v>138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147</v>
      </c>
      <c r="BK322" s="216">
        <f>ROUND(I322*H322,2)</f>
        <v>0</v>
      </c>
      <c r="BL322" s="17" t="s">
        <v>252</v>
      </c>
      <c r="BM322" s="215" t="s">
        <v>527</v>
      </c>
    </row>
    <row r="323" s="2" customFormat="1">
      <c r="A323" s="38"/>
      <c r="B323" s="39"/>
      <c r="C323" s="40"/>
      <c r="D323" s="217" t="s">
        <v>149</v>
      </c>
      <c r="E323" s="40"/>
      <c r="F323" s="218" t="s">
        <v>526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149</v>
      </c>
      <c r="AU323" s="17" t="s">
        <v>147</v>
      </c>
    </row>
    <row r="324" s="2" customFormat="1">
      <c r="A324" s="38"/>
      <c r="B324" s="39"/>
      <c r="C324" s="40"/>
      <c r="D324" s="222" t="s">
        <v>151</v>
      </c>
      <c r="E324" s="40"/>
      <c r="F324" s="223" t="s">
        <v>528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151</v>
      </c>
      <c r="AU324" s="17" t="s">
        <v>147</v>
      </c>
    </row>
    <row r="325" s="13" customFormat="1">
      <c r="A325" s="13"/>
      <c r="B325" s="224"/>
      <c r="C325" s="225"/>
      <c r="D325" s="217" t="s">
        <v>153</v>
      </c>
      <c r="E325" s="226" t="s">
        <v>19</v>
      </c>
      <c r="F325" s="227" t="s">
        <v>256</v>
      </c>
      <c r="G325" s="225"/>
      <c r="H325" s="228">
        <v>3.1600000000000001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153</v>
      </c>
      <c r="AU325" s="234" t="s">
        <v>147</v>
      </c>
      <c r="AV325" s="13" t="s">
        <v>147</v>
      </c>
      <c r="AW325" s="13" t="s">
        <v>32</v>
      </c>
      <c r="AX325" s="13" t="s">
        <v>70</v>
      </c>
      <c r="AY325" s="234" t="s">
        <v>138</v>
      </c>
    </row>
    <row r="326" s="14" customFormat="1">
      <c r="A326" s="14"/>
      <c r="B326" s="235"/>
      <c r="C326" s="236"/>
      <c r="D326" s="217" t="s">
        <v>153</v>
      </c>
      <c r="E326" s="237" t="s">
        <v>19</v>
      </c>
      <c r="F326" s="238" t="s">
        <v>170</v>
      </c>
      <c r="G326" s="236"/>
      <c r="H326" s="239">
        <v>3.1600000000000001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153</v>
      </c>
      <c r="AU326" s="245" t="s">
        <v>147</v>
      </c>
      <c r="AV326" s="14" t="s">
        <v>146</v>
      </c>
      <c r="AW326" s="14" t="s">
        <v>32</v>
      </c>
      <c r="AX326" s="14" t="s">
        <v>78</v>
      </c>
      <c r="AY326" s="245" t="s">
        <v>138</v>
      </c>
    </row>
    <row r="327" s="2" customFormat="1" ht="21.75" customHeight="1">
      <c r="A327" s="38"/>
      <c r="B327" s="39"/>
      <c r="C327" s="204" t="s">
        <v>529</v>
      </c>
      <c r="D327" s="204" t="s">
        <v>141</v>
      </c>
      <c r="E327" s="205" t="s">
        <v>530</v>
      </c>
      <c r="F327" s="206" t="s">
        <v>531</v>
      </c>
      <c r="G327" s="207" t="s">
        <v>144</v>
      </c>
      <c r="H327" s="208">
        <v>4.4900000000000002</v>
      </c>
      <c r="I327" s="209"/>
      <c r="J327" s="210">
        <f>ROUND(I327*H327,2)</f>
        <v>0</v>
      </c>
      <c r="K327" s="206" t="s">
        <v>145</v>
      </c>
      <c r="L327" s="44"/>
      <c r="M327" s="211" t="s">
        <v>19</v>
      </c>
      <c r="N327" s="212" t="s">
        <v>42</v>
      </c>
      <c r="O327" s="84"/>
      <c r="P327" s="213">
        <f>O327*H327</f>
        <v>0</v>
      </c>
      <c r="Q327" s="213">
        <v>0.0089999999999999993</v>
      </c>
      <c r="R327" s="213">
        <f>Q327*H327</f>
        <v>0.040410000000000001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252</v>
      </c>
      <c r="AT327" s="215" t="s">
        <v>141</v>
      </c>
      <c r="AU327" s="215" t="s">
        <v>147</v>
      </c>
      <c r="AY327" s="17" t="s">
        <v>138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147</v>
      </c>
      <c r="BK327" s="216">
        <f>ROUND(I327*H327,2)</f>
        <v>0</v>
      </c>
      <c r="BL327" s="17" t="s">
        <v>252</v>
      </c>
      <c r="BM327" s="215" t="s">
        <v>532</v>
      </c>
    </row>
    <row r="328" s="2" customFormat="1">
      <c r="A328" s="38"/>
      <c r="B328" s="39"/>
      <c r="C328" s="40"/>
      <c r="D328" s="217" t="s">
        <v>149</v>
      </c>
      <c r="E328" s="40"/>
      <c r="F328" s="218" t="s">
        <v>533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149</v>
      </c>
      <c r="AU328" s="17" t="s">
        <v>147</v>
      </c>
    </row>
    <row r="329" s="2" customFormat="1">
      <c r="A329" s="38"/>
      <c r="B329" s="39"/>
      <c r="C329" s="40"/>
      <c r="D329" s="222" t="s">
        <v>151</v>
      </c>
      <c r="E329" s="40"/>
      <c r="F329" s="223" t="s">
        <v>534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151</v>
      </c>
      <c r="AU329" s="17" t="s">
        <v>147</v>
      </c>
    </row>
    <row r="330" s="13" customFormat="1">
      <c r="A330" s="13"/>
      <c r="B330" s="224"/>
      <c r="C330" s="225"/>
      <c r="D330" s="217" t="s">
        <v>153</v>
      </c>
      <c r="E330" s="226" t="s">
        <v>19</v>
      </c>
      <c r="F330" s="227" t="s">
        <v>257</v>
      </c>
      <c r="G330" s="225"/>
      <c r="H330" s="228">
        <v>1.3300000000000001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153</v>
      </c>
      <c r="AU330" s="234" t="s">
        <v>147</v>
      </c>
      <c r="AV330" s="13" t="s">
        <v>147</v>
      </c>
      <c r="AW330" s="13" t="s">
        <v>32</v>
      </c>
      <c r="AX330" s="13" t="s">
        <v>70</v>
      </c>
      <c r="AY330" s="234" t="s">
        <v>138</v>
      </c>
    </row>
    <row r="331" s="13" customFormat="1">
      <c r="A331" s="13"/>
      <c r="B331" s="224"/>
      <c r="C331" s="225"/>
      <c r="D331" s="217" t="s">
        <v>153</v>
      </c>
      <c r="E331" s="226" t="s">
        <v>19</v>
      </c>
      <c r="F331" s="227" t="s">
        <v>256</v>
      </c>
      <c r="G331" s="225"/>
      <c r="H331" s="228">
        <v>3.1600000000000001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153</v>
      </c>
      <c r="AU331" s="234" t="s">
        <v>147</v>
      </c>
      <c r="AV331" s="13" t="s">
        <v>147</v>
      </c>
      <c r="AW331" s="13" t="s">
        <v>32</v>
      </c>
      <c r="AX331" s="13" t="s">
        <v>70</v>
      </c>
      <c r="AY331" s="234" t="s">
        <v>138</v>
      </c>
    </row>
    <row r="332" s="14" customFormat="1">
      <c r="A332" s="14"/>
      <c r="B332" s="235"/>
      <c r="C332" s="236"/>
      <c r="D332" s="217" t="s">
        <v>153</v>
      </c>
      <c r="E332" s="237" t="s">
        <v>19</v>
      </c>
      <c r="F332" s="238" t="s">
        <v>170</v>
      </c>
      <c r="G332" s="236"/>
      <c r="H332" s="239">
        <v>4.4900000000000002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153</v>
      </c>
      <c r="AU332" s="245" t="s">
        <v>147</v>
      </c>
      <c r="AV332" s="14" t="s">
        <v>146</v>
      </c>
      <c r="AW332" s="14" t="s">
        <v>32</v>
      </c>
      <c r="AX332" s="14" t="s">
        <v>78</v>
      </c>
      <c r="AY332" s="245" t="s">
        <v>138</v>
      </c>
    </row>
    <row r="333" s="2" customFormat="1" ht="16.5" customHeight="1">
      <c r="A333" s="38"/>
      <c r="B333" s="39"/>
      <c r="C333" s="246" t="s">
        <v>535</v>
      </c>
      <c r="D333" s="246" t="s">
        <v>259</v>
      </c>
      <c r="E333" s="247" t="s">
        <v>536</v>
      </c>
      <c r="F333" s="248" t="s">
        <v>537</v>
      </c>
      <c r="G333" s="249" t="s">
        <v>144</v>
      </c>
      <c r="H333" s="250">
        <v>5.1639999999999997</v>
      </c>
      <c r="I333" s="251"/>
      <c r="J333" s="252">
        <f>ROUND(I333*H333,2)</f>
        <v>0</v>
      </c>
      <c r="K333" s="248" t="s">
        <v>145</v>
      </c>
      <c r="L333" s="253"/>
      <c r="M333" s="254" t="s">
        <v>19</v>
      </c>
      <c r="N333" s="255" t="s">
        <v>42</v>
      </c>
      <c r="O333" s="84"/>
      <c r="P333" s="213">
        <f>O333*H333</f>
        <v>0</v>
      </c>
      <c r="Q333" s="213">
        <v>0.023</v>
      </c>
      <c r="R333" s="213">
        <f>Q333*H333</f>
        <v>0.11877199999999999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263</v>
      </c>
      <c r="AT333" s="215" t="s">
        <v>259</v>
      </c>
      <c r="AU333" s="215" t="s">
        <v>147</v>
      </c>
      <c r="AY333" s="17" t="s">
        <v>138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147</v>
      </c>
      <c r="BK333" s="216">
        <f>ROUND(I333*H333,2)</f>
        <v>0</v>
      </c>
      <c r="BL333" s="17" t="s">
        <v>252</v>
      </c>
      <c r="BM333" s="215" t="s">
        <v>538</v>
      </c>
    </row>
    <row r="334" s="2" customFormat="1">
      <c r="A334" s="38"/>
      <c r="B334" s="39"/>
      <c r="C334" s="40"/>
      <c r="D334" s="217" t="s">
        <v>149</v>
      </c>
      <c r="E334" s="40"/>
      <c r="F334" s="218" t="s">
        <v>537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149</v>
      </c>
      <c r="AU334" s="17" t="s">
        <v>147</v>
      </c>
    </row>
    <row r="335" s="13" customFormat="1">
      <c r="A335" s="13"/>
      <c r="B335" s="224"/>
      <c r="C335" s="225"/>
      <c r="D335" s="217" t="s">
        <v>153</v>
      </c>
      <c r="E335" s="226" t="s">
        <v>19</v>
      </c>
      <c r="F335" s="227" t="s">
        <v>539</v>
      </c>
      <c r="G335" s="225"/>
      <c r="H335" s="228">
        <v>5.1639999999999997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153</v>
      </c>
      <c r="AU335" s="234" t="s">
        <v>147</v>
      </c>
      <c r="AV335" s="13" t="s">
        <v>147</v>
      </c>
      <c r="AW335" s="13" t="s">
        <v>32</v>
      </c>
      <c r="AX335" s="13" t="s">
        <v>78</v>
      </c>
      <c r="AY335" s="234" t="s">
        <v>138</v>
      </c>
    </row>
    <row r="336" s="2" customFormat="1" ht="16.5" customHeight="1">
      <c r="A336" s="38"/>
      <c r="B336" s="39"/>
      <c r="C336" s="204" t="s">
        <v>540</v>
      </c>
      <c r="D336" s="204" t="s">
        <v>141</v>
      </c>
      <c r="E336" s="205" t="s">
        <v>541</v>
      </c>
      <c r="F336" s="206" t="s">
        <v>542</v>
      </c>
      <c r="G336" s="207" t="s">
        <v>197</v>
      </c>
      <c r="H336" s="208">
        <v>13.199999999999999</v>
      </c>
      <c r="I336" s="209"/>
      <c r="J336" s="210">
        <f>ROUND(I336*H336,2)</f>
        <v>0</v>
      </c>
      <c r="K336" s="206" t="s">
        <v>145</v>
      </c>
      <c r="L336" s="44"/>
      <c r="M336" s="211" t="s">
        <v>19</v>
      </c>
      <c r="N336" s="212" t="s">
        <v>42</v>
      </c>
      <c r="O336" s="84"/>
      <c r="P336" s="213">
        <f>O336*H336</f>
        <v>0</v>
      </c>
      <c r="Q336" s="213">
        <v>3.0000000000000001E-05</v>
      </c>
      <c r="R336" s="213">
        <f>Q336*H336</f>
        <v>0.00039599999999999998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252</v>
      </c>
      <c r="AT336" s="215" t="s">
        <v>141</v>
      </c>
      <c r="AU336" s="215" t="s">
        <v>147</v>
      </c>
      <c r="AY336" s="17" t="s">
        <v>138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147</v>
      </c>
      <c r="BK336" s="216">
        <f>ROUND(I336*H336,2)</f>
        <v>0</v>
      </c>
      <c r="BL336" s="17" t="s">
        <v>252</v>
      </c>
      <c r="BM336" s="215" t="s">
        <v>543</v>
      </c>
    </row>
    <row r="337" s="2" customFormat="1">
      <c r="A337" s="38"/>
      <c r="B337" s="39"/>
      <c r="C337" s="40"/>
      <c r="D337" s="217" t="s">
        <v>149</v>
      </c>
      <c r="E337" s="40"/>
      <c r="F337" s="218" t="s">
        <v>544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149</v>
      </c>
      <c r="AU337" s="17" t="s">
        <v>147</v>
      </c>
    </row>
    <row r="338" s="2" customFormat="1">
      <c r="A338" s="38"/>
      <c r="B338" s="39"/>
      <c r="C338" s="40"/>
      <c r="D338" s="222" t="s">
        <v>151</v>
      </c>
      <c r="E338" s="40"/>
      <c r="F338" s="223" t="s">
        <v>545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151</v>
      </c>
      <c r="AU338" s="17" t="s">
        <v>147</v>
      </c>
    </row>
    <row r="339" s="13" customFormat="1">
      <c r="A339" s="13"/>
      <c r="B339" s="224"/>
      <c r="C339" s="225"/>
      <c r="D339" s="217" t="s">
        <v>153</v>
      </c>
      <c r="E339" s="226" t="s">
        <v>19</v>
      </c>
      <c r="F339" s="227" t="s">
        <v>546</v>
      </c>
      <c r="G339" s="225"/>
      <c r="H339" s="228">
        <v>5.7999999999999998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153</v>
      </c>
      <c r="AU339" s="234" t="s">
        <v>147</v>
      </c>
      <c r="AV339" s="13" t="s">
        <v>147</v>
      </c>
      <c r="AW339" s="13" t="s">
        <v>32</v>
      </c>
      <c r="AX339" s="13" t="s">
        <v>70</v>
      </c>
      <c r="AY339" s="234" t="s">
        <v>138</v>
      </c>
    </row>
    <row r="340" s="13" customFormat="1">
      <c r="A340" s="13"/>
      <c r="B340" s="224"/>
      <c r="C340" s="225"/>
      <c r="D340" s="217" t="s">
        <v>153</v>
      </c>
      <c r="E340" s="226" t="s">
        <v>19</v>
      </c>
      <c r="F340" s="227" t="s">
        <v>547</v>
      </c>
      <c r="G340" s="225"/>
      <c r="H340" s="228">
        <v>7.4000000000000004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153</v>
      </c>
      <c r="AU340" s="234" t="s">
        <v>147</v>
      </c>
      <c r="AV340" s="13" t="s">
        <v>147</v>
      </c>
      <c r="AW340" s="13" t="s">
        <v>32</v>
      </c>
      <c r="AX340" s="13" t="s">
        <v>70</v>
      </c>
      <c r="AY340" s="234" t="s">
        <v>138</v>
      </c>
    </row>
    <row r="341" s="14" customFormat="1">
      <c r="A341" s="14"/>
      <c r="B341" s="235"/>
      <c r="C341" s="236"/>
      <c r="D341" s="217" t="s">
        <v>153</v>
      </c>
      <c r="E341" s="237" t="s">
        <v>19</v>
      </c>
      <c r="F341" s="238" t="s">
        <v>170</v>
      </c>
      <c r="G341" s="236"/>
      <c r="H341" s="239">
        <v>13.199999999999999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153</v>
      </c>
      <c r="AU341" s="245" t="s">
        <v>147</v>
      </c>
      <c r="AV341" s="14" t="s">
        <v>146</v>
      </c>
      <c r="AW341" s="14" t="s">
        <v>32</v>
      </c>
      <c r="AX341" s="14" t="s">
        <v>78</v>
      </c>
      <c r="AY341" s="245" t="s">
        <v>138</v>
      </c>
    </row>
    <row r="342" s="2" customFormat="1" ht="16.5" customHeight="1">
      <c r="A342" s="38"/>
      <c r="B342" s="39"/>
      <c r="C342" s="204" t="s">
        <v>548</v>
      </c>
      <c r="D342" s="204" t="s">
        <v>141</v>
      </c>
      <c r="E342" s="205" t="s">
        <v>549</v>
      </c>
      <c r="F342" s="206" t="s">
        <v>550</v>
      </c>
      <c r="G342" s="207" t="s">
        <v>144</v>
      </c>
      <c r="H342" s="208">
        <v>4.4900000000000002</v>
      </c>
      <c r="I342" s="209"/>
      <c r="J342" s="210">
        <f>ROUND(I342*H342,2)</f>
        <v>0</v>
      </c>
      <c r="K342" s="206" t="s">
        <v>145</v>
      </c>
      <c r="L342" s="44"/>
      <c r="M342" s="211" t="s">
        <v>19</v>
      </c>
      <c r="N342" s="212" t="s">
        <v>42</v>
      </c>
      <c r="O342" s="84"/>
      <c r="P342" s="213">
        <f>O342*H342</f>
        <v>0</v>
      </c>
      <c r="Q342" s="213">
        <v>5.0000000000000002E-05</v>
      </c>
      <c r="R342" s="213">
        <f>Q342*H342</f>
        <v>0.00022450000000000001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252</v>
      </c>
      <c r="AT342" s="215" t="s">
        <v>141</v>
      </c>
      <c r="AU342" s="215" t="s">
        <v>147</v>
      </c>
      <c r="AY342" s="17" t="s">
        <v>138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147</v>
      </c>
      <c r="BK342" s="216">
        <f>ROUND(I342*H342,2)</f>
        <v>0</v>
      </c>
      <c r="BL342" s="17" t="s">
        <v>252</v>
      </c>
      <c r="BM342" s="215" t="s">
        <v>551</v>
      </c>
    </row>
    <row r="343" s="2" customFormat="1">
      <c r="A343" s="38"/>
      <c r="B343" s="39"/>
      <c r="C343" s="40"/>
      <c r="D343" s="217" t="s">
        <v>149</v>
      </c>
      <c r="E343" s="40"/>
      <c r="F343" s="218" t="s">
        <v>552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149</v>
      </c>
      <c r="AU343" s="17" t="s">
        <v>147</v>
      </c>
    </row>
    <row r="344" s="2" customFormat="1">
      <c r="A344" s="38"/>
      <c r="B344" s="39"/>
      <c r="C344" s="40"/>
      <c r="D344" s="222" t="s">
        <v>151</v>
      </c>
      <c r="E344" s="40"/>
      <c r="F344" s="223" t="s">
        <v>553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151</v>
      </c>
      <c r="AU344" s="17" t="s">
        <v>147</v>
      </c>
    </row>
    <row r="345" s="13" customFormat="1">
      <c r="A345" s="13"/>
      <c r="B345" s="224"/>
      <c r="C345" s="225"/>
      <c r="D345" s="217" t="s">
        <v>153</v>
      </c>
      <c r="E345" s="226" t="s">
        <v>19</v>
      </c>
      <c r="F345" s="227" t="s">
        <v>257</v>
      </c>
      <c r="G345" s="225"/>
      <c r="H345" s="228">
        <v>1.3300000000000001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153</v>
      </c>
      <c r="AU345" s="234" t="s">
        <v>147</v>
      </c>
      <c r="AV345" s="13" t="s">
        <v>147</v>
      </c>
      <c r="AW345" s="13" t="s">
        <v>32</v>
      </c>
      <c r="AX345" s="13" t="s">
        <v>70</v>
      </c>
      <c r="AY345" s="234" t="s">
        <v>138</v>
      </c>
    </row>
    <row r="346" s="13" customFormat="1">
      <c r="A346" s="13"/>
      <c r="B346" s="224"/>
      <c r="C346" s="225"/>
      <c r="D346" s="217" t="s">
        <v>153</v>
      </c>
      <c r="E346" s="226" t="s">
        <v>19</v>
      </c>
      <c r="F346" s="227" t="s">
        <v>256</v>
      </c>
      <c r="G346" s="225"/>
      <c r="H346" s="228">
        <v>3.1600000000000001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153</v>
      </c>
      <c r="AU346" s="234" t="s">
        <v>147</v>
      </c>
      <c r="AV346" s="13" t="s">
        <v>147</v>
      </c>
      <c r="AW346" s="13" t="s">
        <v>32</v>
      </c>
      <c r="AX346" s="13" t="s">
        <v>70</v>
      </c>
      <c r="AY346" s="234" t="s">
        <v>138</v>
      </c>
    </row>
    <row r="347" s="14" customFormat="1">
      <c r="A347" s="14"/>
      <c r="B347" s="235"/>
      <c r="C347" s="236"/>
      <c r="D347" s="217" t="s">
        <v>153</v>
      </c>
      <c r="E347" s="237" t="s">
        <v>19</v>
      </c>
      <c r="F347" s="238" t="s">
        <v>170</v>
      </c>
      <c r="G347" s="236"/>
      <c r="H347" s="239">
        <v>4.4900000000000002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153</v>
      </c>
      <c r="AU347" s="245" t="s">
        <v>147</v>
      </c>
      <c r="AV347" s="14" t="s">
        <v>146</v>
      </c>
      <c r="AW347" s="14" t="s">
        <v>32</v>
      </c>
      <c r="AX347" s="14" t="s">
        <v>78</v>
      </c>
      <c r="AY347" s="245" t="s">
        <v>138</v>
      </c>
    </row>
    <row r="348" s="2" customFormat="1" ht="16.5" customHeight="1">
      <c r="A348" s="38"/>
      <c r="B348" s="39"/>
      <c r="C348" s="204" t="s">
        <v>554</v>
      </c>
      <c r="D348" s="204" t="s">
        <v>141</v>
      </c>
      <c r="E348" s="205" t="s">
        <v>555</v>
      </c>
      <c r="F348" s="206" t="s">
        <v>556</v>
      </c>
      <c r="G348" s="207" t="s">
        <v>215</v>
      </c>
      <c r="H348" s="208">
        <v>0.161</v>
      </c>
      <c r="I348" s="209"/>
      <c r="J348" s="210">
        <f>ROUND(I348*H348,2)</f>
        <v>0</v>
      </c>
      <c r="K348" s="206" t="s">
        <v>145</v>
      </c>
      <c r="L348" s="44"/>
      <c r="M348" s="211" t="s">
        <v>19</v>
      </c>
      <c r="N348" s="212" t="s">
        <v>42</v>
      </c>
      <c r="O348" s="84"/>
      <c r="P348" s="213">
        <f>O348*H348</f>
        <v>0</v>
      </c>
      <c r="Q348" s="213">
        <v>0</v>
      </c>
      <c r="R348" s="213">
        <f>Q348*H348</f>
        <v>0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252</v>
      </c>
      <c r="AT348" s="215" t="s">
        <v>141</v>
      </c>
      <c r="AU348" s="215" t="s">
        <v>147</v>
      </c>
      <c r="AY348" s="17" t="s">
        <v>138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147</v>
      </c>
      <c r="BK348" s="216">
        <f>ROUND(I348*H348,2)</f>
        <v>0</v>
      </c>
      <c r="BL348" s="17" t="s">
        <v>252</v>
      </c>
      <c r="BM348" s="215" t="s">
        <v>557</v>
      </c>
    </row>
    <row r="349" s="2" customFormat="1">
      <c r="A349" s="38"/>
      <c r="B349" s="39"/>
      <c r="C349" s="40"/>
      <c r="D349" s="217" t="s">
        <v>149</v>
      </c>
      <c r="E349" s="40"/>
      <c r="F349" s="218" t="s">
        <v>558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149</v>
      </c>
      <c r="AU349" s="17" t="s">
        <v>147</v>
      </c>
    </row>
    <row r="350" s="2" customFormat="1">
      <c r="A350" s="38"/>
      <c r="B350" s="39"/>
      <c r="C350" s="40"/>
      <c r="D350" s="222" t="s">
        <v>151</v>
      </c>
      <c r="E350" s="40"/>
      <c r="F350" s="223" t="s">
        <v>559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151</v>
      </c>
      <c r="AU350" s="17" t="s">
        <v>147</v>
      </c>
    </row>
    <row r="351" s="2" customFormat="1" ht="16.5" customHeight="1">
      <c r="A351" s="38"/>
      <c r="B351" s="39"/>
      <c r="C351" s="204" t="s">
        <v>560</v>
      </c>
      <c r="D351" s="204" t="s">
        <v>141</v>
      </c>
      <c r="E351" s="205" t="s">
        <v>561</v>
      </c>
      <c r="F351" s="206" t="s">
        <v>562</v>
      </c>
      <c r="G351" s="207" t="s">
        <v>215</v>
      </c>
      <c r="H351" s="208">
        <v>0.161</v>
      </c>
      <c r="I351" s="209"/>
      <c r="J351" s="210">
        <f>ROUND(I351*H351,2)</f>
        <v>0</v>
      </c>
      <c r="K351" s="206" t="s">
        <v>145</v>
      </c>
      <c r="L351" s="44"/>
      <c r="M351" s="211" t="s">
        <v>19</v>
      </c>
      <c r="N351" s="212" t="s">
        <v>42</v>
      </c>
      <c r="O351" s="84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5" t="s">
        <v>252</v>
      </c>
      <c r="AT351" s="215" t="s">
        <v>141</v>
      </c>
      <c r="AU351" s="215" t="s">
        <v>147</v>
      </c>
      <c r="AY351" s="17" t="s">
        <v>138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147</v>
      </c>
      <c r="BK351" s="216">
        <f>ROUND(I351*H351,2)</f>
        <v>0</v>
      </c>
      <c r="BL351" s="17" t="s">
        <v>252</v>
      </c>
      <c r="BM351" s="215" t="s">
        <v>563</v>
      </c>
    </row>
    <row r="352" s="2" customFormat="1">
      <c r="A352" s="38"/>
      <c r="B352" s="39"/>
      <c r="C352" s="40"/>
      <c r="D352" s="217" t="s">
        <v>149</v>
      </c>
      <c r="E352" s="40"/>
      <c r="F352" s="218" t="s">
        <v>564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149</v>
      </c>
      <c r="AU352" s="17" t="s">
        <v>147</v>
      </c>
    </row>
    <row r="353" s="2" customFormat="1">
      <c r="A353" s="38"/>
      <c r="B353" s="39"/>
      <c r="C353" s="40"/>
      <c r="D353" s="222" t="s">
        <v>151</v>
      </c>
      <c r="E353" s="40"/>
      <c r="F353" s="223" t="s">
        <v>565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151</v>
      </c>
      <c r="AU353" s="17" t="s">
        <v>147</v>
      </c>
    </row>
    <row r="354" s="12" customFormat="1" ht="22.8" customHeight="1">
      <c r="A354" s="12"/>
      <c r="B354" s="188"/>
      <c r="C354" s="189"/>
      <c r="D354" s="190" t="s">
        <v>69</v>
      </c>
      <c r="E354" s="202" t="s">
        <v>566</v>
      </c>
      <c r="F354" s="202" t="s">
        <v>567</v>
      </c>
      <c r="G354" s="189"/>
      <c r="H354" s="189"/>
      <c r="I354" s="192"/>
      <c r="J354" s="203">
        <f>BK354</f>
        <v>0</v>
      </c>
      <c r="K354" s="189"/>
      <c r="L354" s="194"/>
      <c r="M354" s="195"/>
      <c r="N354" s="196"/>
      <c r="O354" s="196"/>
      <c r="P354" s="197">
        <f>SUM(P355:P419)</f>
        <v>0</v>
      </c>
      <c r="Q354" s="196"/>
      <c r="R354" s="197">
        <f>SUM(R355:R419)</f>
        <v>1.2319045700000002</v>
      </c>
      <c r="S354" s="196"/>
      <c r="T354" s="198">
        <f>SUM(T355:T419)</f>
        <v>0.20352999999999999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99" t="s">
        <v>147</v>
      </c>
      <c r="AT354" s="200" t="s">
        <v>69</v>
      </c>
      <c r="AU354" s="200" t="s">
        <v>78</v>
      </c>
      <c r="AY354" s="199" t="s">
        <v>138</v>
      </c>
      <c r="BK354" s="201">
        <f>SUM(BK355:BK419)</f>
        <v>0</v>
      </c>
    </row>
    <row r="355" s="2" customFormat="1" ht="16.5" customHeight="1">
      <c r="A355" s="38"/>
      <c r="B355" s="39"/>
      <c r="C355" s="204" t="s">
        <v>568</v>
      </c>
      <c r="D355" s="204" t="s">
        <v>141</v>
      </c>
      <c r="E355" s="205" t="s">
        <v>569</v>
      </c>
      <c r="F355" s="206" t="s">
        <v>570</v>
      </c>
      <c r="G355" s="207" t="s">
        <v>144</v>
      </c>
      <c r="H355" s="208">
        <v>70.230000000000004</v>
      </c>
      <c r="I355" s="209"/>
      <c r="J355" s="210">
        <f>ROUND(I355*H355,2)</f>
        <v>0</v>
      </c>
      <c r="K355" s="206" t="s">
        <v>145</v>
      </c>
      <c r="L355" s="44"/>
      <c r="M355" s="211" t="s">
        <v>19</v>
      </c>
      <c r="N355" s="212" t="s">
        <v>42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252</v>
      </c>
      <c r="AT355" s="215" t="s">
        <v>141</v>
      </c>
      <c r="AU355" s="215" t="s">
        <v>147</v>
      </c>
      <c r="AY355" s="17" t="s">
        <v>138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147</v>
      </c>
      <c r="BK355" s="216">
        <f>ROUND(I355*H355,2)</f>
        <v>0</v>
      </c>
      <c r="BL355" s="17" t="s">
        <v>252</v>
      </c>
      <c r="BM355" s="215" t="s">
        <v>571</v>
      </c>
    </row>
    <row r="356" s="2" customFormat="1">
      <c r="A356" s="38"/>
      <c r="B356" s="39"/>
      <c r="C356" s="40"/>
      <c r="D356" s="217" t="s">
        <v>149</v>
      </c>
      <c r="E356" s="40"/>
      <c r="F356" s="218" t="s">
        <v>572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149</v>
      </c>
      <c r="AU356" s="17" t="s">
        <v>147</v>
      </c>
    </row>
    <row r="357" s="2" customFormat="1">
      <c r="A357" s="38"/>
      <c r="B357" s="39"/>
      <c r="C357" s="40"/>
      <c r="D357" s="222" t="s">
        <v>151</v>
      </c>
      <c r="E357" s="40"/>
      <c r="F357" s="223" t="s">
        <v>573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151</v>
      </c>
      <c r="AU357" s="17" t="s">
        <v>147</v>
      </c>
    </row>
    <row r="358" s="13" customFormat="1">
      <c r="A358" s="13"/>
      <c r="B358" s="224"/>
      <c r="C358" s="225"/>
      <c r="D358" s="217" t="s">
        <v>153</v>
      </c>
      <c r="E358" s="226" t="s">
        <v>19</v>
      </c>
      <c r="F358" s="227" t="s">
        <v>574</v>
      </c>
      <c r="G358" s="225"/>
      <c r="H358" s="228">
        <v>9.1300000000000008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153</v>
      </c>
      <c r="AU358" s="234" t="s">
        <v>147</v>
      </c>
      <c r="AV358" s="13" t="s">
        <v>147</v>
      </c>
      <c r="AW358" s="13" t="s">
        <v>32</v>
      </c>
      <c r="AX358" s="13" t="s">
        <v>70</v>
      </c>
      <c r="AY358" s="234" t="s">
        <v>138</v>
      </c>
    </row>
    <row r="359" s="13" customFormat="1">
      <c r="A359" s="13"/>
      <c r="B359" s="224"/>
      <c r="C359" s="225"/>
      <c r="D359" s="217" t="s">
        <v>153</v>
      </c>
      <c r="E359" s="226" t="s">
        <v>19</v>
      </c>
      <c r="F359" s="227" t="s">
        <v>575</v>
      </c>
      <c r="G359" s="225"/>
      <c r="H359" s="228">
        <v>14.51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153</v>
      </c>
      <c r="AU359" s="234" t="s">
        <v>147</v>
      </c>
      <c r="AV359" s="13" t="s">
        <v>147</v>
      </c>
      <c r="AW359" s="13" t="s">
        <v>32</v>
      </c>
      <c r="AX359" s="13" t="s">
        <v>70</v>
      </c>
      <c r="AY359" s="234" t="s">
        <v>138</v>
      </c>
    </row>
    <row r="360" s="13" customFormat="1">
      <c r="A360" s="13"/>
      <c r="B360" s="224"/>
      <c r="C360" s="225"/>
      <c r="D360" s="217" t="s">
        <v>153</v>
      </c>
      <c r="E360" s="226" t="s">
        <v>19</v>
      </c>
      <c r="F360" s="227" t="s">
        <v>576</v>
      </c>
      <c r="G360" s="225"/>
      <c r="H360" s="228">
        <v>1.27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153</v>
      </c>
      <c r="AU360" s="234" t="s">
        <v>147</v>
      </c>
      <c r="AV360" s="13" t="s">
        <v>147</v>
      </c>
      <c r="AW360" s="13" t="s">
        <v>32</v>
      </c>
      <c r="AX360" s="13" t="s">
        <v>70</v>
      </c>
      <c r="AY360" s="234" t="s">
        <v>138</v>
      </c>
    </row>
    <row r="361" s="13" customFormat="1">
      <c r="A361" s="13"/>
      <c r="B361" s="224"/>
      <c r="C361" s="225"/>
      <c r="D361" s="217" t="s">
        <v>153</v>
      </c>
      <c r="E361" s="226" t="s">
        <v>19</v>
      </c>
      <c r="F361" s="227" t="s">
        <v>577</v>
      </c>
      <c r="G361" s="225"/>
      <c r="H361" s="228">
        <v>21.620000000000001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153</v>
      </c>
      <c r="AU361" s="234" t="s">
        <v>147</v>
      </c>
      <c r="AV361" s="13" t="s">
        <v>147</v>
      </c>
      <c r="AW361" s="13" t="s">
        <v>32</v>
      </c>
      <c r="AX361" s="13" t="s">
        <v>70</v>
      </c>
      <c r="AY361" s="234" t="s">
        <v>138</v>
      </c>
    </row>
    <row r="362" s="13" customFormat="1">
      <c r="A362" s="13"/>
      <c r="B362" s="224"/>
      <c r="C362" s="225"/>
      <c r="D362" s="217" t="s">
        <v>153</v>
      </c>
      <c r="E362" s="226" t="s">
        <v>19</v>
      </c>
      <c r="F362" s="227" t="s">
        <v>578</v>
      </c>
      <c r="G362" s="225"/>
      <c r="H362" s="228">
        <v>15.130000000000001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153</v>
      </c>
      <c r="AU362" s="234" t="s">
        <v>147</v>
      </c>
      <c r="AV362" s="13" t="s">
        <v>147</v>
      </c>
      <c r="AW362" s="13" t="s">
        <v>32</v>
      </c>
      <c r="AX362" s="13" t="s">
        <v>70</v>
      </c>
      <c r="AY362" s="234" t="s">
        <v>138</v>
      </c>
    </row>
    <row r="363" s="13" customFormat="1">
      <c r="A363" s="13"/>
      <c r="B363" s="224"/>
      <c r="C363" s="225"/>
      <c r="D363" s="217" t="s">
        <v>153</v>
      </c>
      <c r="E363" s="226" t="s">
        <v>19</v>
      </c>
      <c r="F363" s="227" t="s">
        <v>579</v>
      </c>
      <c r="G363" s="225"/>
      <c r="H363" s="228">
        <v>8.5700000000000003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153</v>
      </c>
      <c r="AU363" s="234" t="s">
        <v>147</v>
      </c>
      <c r="AV363" s="13" t="s">
        <v>147</v>
      </c>
      <c r="AW363" s="13" t="s">
        <v>32</v>
      </c>
      <c r="AX363" s="13" t="s">
        <v>70</v>
      </c>
      <c r="AY363" s="234" t="s">
        <v>138</v>
      </c>
    </row>
    <row r="364" s="14" customFormat="1">
      <c r="A364" s="14"/>
      <c r="B364" s="235"/>
      <c r="C364" s="236"/>
      <c r="D364" s="217" t="s">
        <v>153</v>
      </c>
      <c r="E364" s="237" t="s">
        <v>19</v>
      </c>
      <c r="F364" s="238" t="s">
        <v>170</v>
      </c>
      <c r="G364" s="236"/>
      <c r="H364" s="239">
        <v>70.230000000000004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153</v>
      </c>
      <c r="AU364" s="245" t="s">
        <v>147</v>
      </c>
      <c r="AV364" s="14" t="s">
        <v>146</v>
      </c>
      <c r="AW364" s="14" t="s">
        <v>32</v>
      </c>
      <c r="AX364" s="14" t="s">
        <v>78</v>
      </c>
      <c r="AY364" s="245" t="s">
        <v>138</v>
      </c>
    </row>
    <row r="365" s="2" customFormat="1" ht="16.5" customHeight="1">
      <c r="A365" s="38"/>
      <c r="B365" s="39"/>
      <c r="C365" s="204" t="s">
        <v>580</v>
      </c>
      <c r="D365" s="204" t="s">
        <v>141</v>
      </c>
      <c r="E365" s="205" t="s">
        <v>581</v>
      </c>
      <c r="F365" s="206" t="s">
        <v>582</v>
      </c>
      <c r="G365" s="207" t="s">
        <v>144</v>
      </c>
      <c r="H365" s="208">
        <v>70.230000000000004</v>
      </c>
      <c r="I365" s="209"/>
      <c r="J365" s="210">
        <f>ROUND(I365*H365,2)</f>
        <v>0</v>
      </c>
      <c r="K365" s="206" t="s">
        <v>145</v>
      </c>
      <c r="L365" s="44"/>
      <c r="M365" s="211" t="s">
        <v>19</v>
      </c>
      <c r="N365" s="212" t="s">
        <v>42</v>
      </c>
      <c r="O365" s="84"/>
      <c r="P365" s="213">
        <f>O365*H365</f>
        <v>0</v>
      </c>
      <c r="Q365" s="213">
        <v>3.0000000000000001E-05</v>
      </c>
      <c r="R365" s="213">
        <f>Q365*H365</f>
        <v>0.0021069000000000001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252</v>
      </c>
      <c r="AT365" s="215" t="s">
        <v>141</v>
      </c>
      <c r="AU365" s="215" t="s">
        <v>147</v>
      </c>
      <c r="AY365" s="17" t="s">
        <v>138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147</v>
      </c>
      <c r="BK365" s="216">
        <f>ROUND(I365*H365,2)</f>
        <v>0</v>
      </c>
      <c r="BL365" s="17" t="s">
        <v>252</v>
      </c>
      <c r="BM365" s="215" t="s">
        <v>583</v>
      </c>
    </row>
    <row r="366" s="2" customFormat="1">
      <c r="A366" s="38"/>
      <c r="B366" s="39"/>
      <c r="C366" s="40"/>
      <c r="D366" s="217" t="s">
        <v>149</v>
      </c>
      <c r="E366" s="40"/>
      <c r="F366" s="218" t="s">
        <v>584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149</v>
      </c>
      <c r="AU366" s="17" t="s">
        <v>147</v>
      </c>
    </row>
    <row r="367" s="2" customFormat="1">
      <c r="A367" s="38"/>
      <c r="B367" s="39"/>
      <c r="C367" s="40"/>
      <c r="D367" s="222" t="s">
        <v>151</v>
      </c>
      <c r="E367" s="40"/>
      <c r="F367" s="223" t="s">
        <v>585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151</v>
      </c>
      <c r="AU367" s="17" t="s">
        <v>147</v>
      </c>
    </row>
    <row r="368" s="2" customFormat="1" ht="21.75" customHeight="1">
      <c r="A368" s="38"/>
      <c r="B368" s="39"/>
      <c r="C368" s="204" t="s">
        <v>586</v>
      </c>
      <c r="D368" s="204" t="s">
        <v>141</v>
      </c>
      <c r="E368" s="205" t="s">
        <v>587</v>
      </c>
      <c r="F368" s="206" t="s">
        <v>588</v>
      </c>
      <c r="G368" s="207" t="s">
        <v>144</v>
      </c>
      <c r="H368" s="208">
        <v>70.230000000000004</v>
      </c>
      <c r="I368" s="209"/>
      <c r="J368" s="210">
        <f>ROUND(I368*H368,2)</f>
        <v>0</v>
      </c>
      <c r="K368" s="206" t="s">
        <v>145</v>
      </c>
      <c r="L368" s="44"/>
      <c r="M368" s="211" t="s">
        <v>19</v>
      </c>
      <c r="N368" s="212" t="s">
        <v>42</v>
      </c>
      <c r="O368" s="84"/>
      <c r="P368" s="213">
        <f>O368*H368</f>
        <v>0</v>
      </c>
      <c r="Q368" s="213">
        <v>0.012</v>
      </c>
      <c r="R368" s="213">
        <f>Q368*H368</f>
        <v>0.84276000000000006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252</v>
      </c>
      <c r="AT368" s="215" t="s">
        <v>141</v>
      </c>
      <c r="AU368" s="215" t="s">
        <v>147</v>
      </c>
      <c r="AY368" s="17" t="s">
        <v>138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147</v>
      </c>
      <c r="BK368" s="216">
        <f>ROUND(I368*H368,2)</f>
        <v>0</v>
      </c>
      <c r="BL368" s="17" t="s">
        <v>252</v>
      </c>
      <c r="BM368" s="215" t="s">
        <v>589</v>
      </c>
    </row>
    <row r="369" s="2" customFormat="1">
      <c r="A369" s="38"/>
      <c r="B369" s="39"/>
      <c r="C369" s="40"/>
      <c r="D369" s="217" t="s">
        <v>149</v>
      </c>
      <c r="E369" s="40"/>
      <c r="F369" s="218" t="s">
        <v>590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149</v>
      </c>
      <c r="AU369" s="17" t="s">
        <v>147</v>
      </c>
    </row>
    <row r="370" s="2" customFormat="1">
      <c r="A370" s="38"/>
      <c r="B370" s="39"/>
      <c r="C370" s="40"/>
      <c r="D370" s="222" t="s">
        <v>151</v>
      </c>
      <c r="E370" s="40"/>
      <c r="F370" s="223" t="s">
        <v>591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151</v>
      </c>
      <c r="AU370" s="17" t="s">
        <v>147</v>
      </c>
    </row>
    <row r="371" s="2" customFormat="1" ht="16.5" customHeight="1">
      <c r="A371" s="38"/>
      <c r="B371" s="39"/>
      <c r="C371" s="204" t="s">
        <v>592</v>
      </c>
      <c r="D371" s="204" t="s">
        <v>141</v>
      </c>
      <c r="E371" s="205" t="s">
        <v>593</v>
      </c>
      <c r="F371" s="206" t="s">
        <v>594</v>
      </c>
      <c r="G371" s="207" t="s">
        <v>144</v>
      </c>
      <c r="H371" s="208">
        <v>71.560000000000002</v>
      </c>
      <c r="I371" s="209"/>
      <c r="J371" s="210">
        <f>ROUND(I371*H371,2)</f>
        <v>0</v>
      </c>
      <c r="K371" s="206" t="s">
        <v>145</v>
      </c>
      <c r="L371" s="44"/>
      <c r="M371" s="211" t="s">
        <v>19</v>
      </c>
      <c r="N371" s="212" t="s">
        <v>42</v>
      </c>
      <c r="O371" s="84"/>
      <c r="P371" s="213">
        <f>O371*H371</f>
        <v>0</v>
      </c>
      <c r="Q371" s="213">
        <v>0</v>
      </c>
      <c r="R371" s="213">
        <f>Q371*H371</f>
        <v>0</v>
      </c>
      <c r="S371" s="213">
        <v>0.0025000000000000001</v>
      </c>
      <c r="T371" s="214">
        <f>S371*H371</f>
        <v>0.1789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252</v>
      </c>
      <c r="AT371" s="215" t="s">
        <v>141</v>
      </c>
      <c r="AU371" s="215" t="s">
        <v>147</v>
      </c>
      <c r="AY371" s="17" t="s">
        <v>138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147</v>
      </c>
      <c r="BK371" s="216">
        <f>ROUND(I371*H371,2)</f>
        <v>0</v>
      </c>
      <c r="BL371" s="17" t="s">
        <v>252</v>
      </c>
      <c r="BM371" s="215" t="s">
        <v>595</v>
      </c>
    </row>
    <row r="372" s="2" customFormat="1">
      <c r="A372" s="38"/>
      <c r="B372" s="39"/>
      <c r="C372" s="40"/>
      <c r="D372" s="217" t="s">
        <v>149</v>
      </c>
      <c r="E372" s="40"/>
      <c r="F372" s="218" t="s">
        <v>596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149</v>
      </c>
      <c r="AU372" s="17" t="s">
        <v>147</v>
      </c>
    </row>
    <row r="373" s="2" customFormat="1">
      <c r="A373" s="38"/>
      <c r="B373" s="39"/>
      <c r="C373" s="40"/>
      <c r="D373" s="222" t="s">
        <v>151</v>
      </c>
      <c r="E373" s="40"/>
      <c r="F373" s="223" t="s">
        <v>597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151</v>
      </c>
      <c r="AU373" s="17" t="s">
        <v>147</v>
      </c>
    </row>
    <row r="374" s="13" customFormat="1">
      <c r="A374" s="13"/>
      <c r="B374" s="224"/>
      <c r="C374" s="225"/>
      <c r="D374" s="217" t="s">
        <v>153</v>
      </c>
      <c r="E374" s="226" t="s">
        <v>19</v>
      </c>
      <c r="F374" s="227" t="s">
        <v>574</v>
      </c>
      <c r="G374" s="225"/>
      <c r="H374" s="228">
        <v>9.1300000000000008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153</v>
      </c>
      <c r="AU374" s="234" t="s">
        <v>147</v>
      </c>
      <c r="AV374" s="13" t="s">
        <v>147</v>
      </c>
      <c r="AW374" s="13" t="s">
        <v>32</v>
      </c>
      <c r="AX374" s="13" t="s">
        <v>70</v>
      </c>
      <c r="AY374" s="234" t="s">
        <v>138</v>
      </c>
    </row>
    <row r="375" s="13" customFormat="1">
      <c r="A375" s="13"/>
      <c r="B375" s="224"/>
      <c r="C375" s="225"/>
      <c r="D375" s="217" t="s">
        <v>153</v>
      </c>
      <c r="E375" s="226" t="s">
        <v>19</v>
      </c>
      <c r="F375" s="227" t="s">
        <v>257</v>
      </c>
      <c r="G375" s="225"/>
      <c r="H375" s="228">
        <v>1.3300000000000001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153</v>
      </c>
      <c r="AU375" s="234" t="s">
        <v>147</v>
      </c>
      <c r="AV375" s="13" t="s">
        <v>147</v>
      </c>
      <c r="AW375" s="13" t="s">
        <v>32</v>
      </c>
      <c r="AX375" s="13" t="s">
        <v>70</v>
      </c>
      <c r="AY375" s="234" t="s">
        <v>138</v>
      </c>
    </row>
    <row r="376" s="13" customFormat="1">
      <c r="A376" s="13"/>
      <c r="B376" s="224"/>
      <c r="C376" s="225"/>
      <c r="D376" s="217" t="s">
        <v>153</v>
      </c>
      <c r="E376" s="226" t="s">
        <v>19</v>
      </c>
      <c r="F376" s="227" t="s">
        <v>575</v>
      </c>
      <c r="G376" s="225"/>
      <c r="H376" s="228">
        <v>14.51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153</v>
      </c>
      <c r="AU376" s="234" t="s">
        <v>147</v>
      </c>
      <c r="AV376" s="13" t="s">
        <v>147</v>
      </c>
      <c r="AW376" s="13" t="s">
        <v>32</v>
      </c>
      <c r="AX376" s="13" t="s">
        <v>70</v>
      </c>
      <c r="AY376" s="234" t="s">
        <v>138</v>
      </c>
    </row>
    <row r="377" s="13" customFormat="1">
      <c r="A377" s="13"/>
      <c r="B377" s="224"/>
      <c r="C377" s="225"/>
      <c r="D377" s="217" t="s">
        <v>153</v>
      </c>
      <c r="E377" s="226" t="s">
        <v>19</v>
      </c>
      <c r="F377" s="227" t="s">
        <v>576</v>
      </c>
      <c r="G377" s="225"/>
      <c r="H377" s="228">
        <v>1.27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153</v>
      </c>
      <c r="AU377" s="234" t="s">
        <v>147</v>
      </c>
      <c r="AV377" s="13" t="s">
        <v>147</v>
      </c>
      <c r="AW377" s="13" t="s">
        <v>32</v>
      </c>
      <c r="AX377" s="13" t="s">
        <v>70</v>
      </c>
      <c r="AY377" s="234" t="s">
        <v>138</v>
      </c>
    </row>
    <row r="378" s="13" customFormat="1">
      <c r="A378" s="13"/>
      <c r="B378" s="224"/>
      <c r="C378" s="225"/>
      <c r="D378" s="217" t="s">
        <v>153</v>
      </c>
      <c r="E378" s="226" t="s">
        <v>19</v>
      </c>
      <c r="F378" s="227" t="s">
        <v>577</v>
      </c>
      <c r="G378" s="225"/>
      <c r="H378" s="228">
        <v>21.620000000000001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153</v>
      </c>
      <c r="AU378" s="234" t="s">
        <v>147</v>
      </c>
      <c r="AV378" s="13" t="s">
        <v>147</v>
      </c>
      <c r="AW378" s="13" t="s">
        <v>32</v>
      </c>
      <c r="AX378" s="13" t="s">
        <v>70</v>
      </c>
      <c r="AY378" s="234" t="s">
        <v>138</v>
      </c>
    </row>
    <row r="379" s="13" customFormat="1">
      <c r="A379" s="13"/>
      <c r="B379" s="224"/>
      <c r="C379" s="225"/>
      <c r="D379" s="217" t="s">
        <v>153</v>
      </c>
      <c r="E379" s="226" t="s">
        <v>19</v>
      </c>
      <c r="F379" s="227" t="s">
        <v>598</v>
      </c>
      <c r="G379" s="225"/>
      <c r="H379" s="228">
        <v>15.130000000000001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153</v>
      </c>
      <c r="AU379" s="234" t="s">
        <v>147</v>
      </c>
      <c r="AV379" s="13" t="s">
        <v>147</v>
      </c>
      <c r="AW379" s="13" t="s">
        <v>32</v>
      </c>
      <c r="AX379" s="13" t="s">
        <v>70</v>
      </c>
      <c r="AY379" s="234" t="s">
        <v>138</v>
      </c>
    </row>
    <row r="380" s="13" customFormat="1">
      <c r="A380" s="13"/>
      <c r="B380" s="224"/>
      <c r="C380" s="225"/>
      <c r="D380" s="217" t="s">
        <v>153</v>
      </c>
      <c r="E380" s="226" t="s">
        <v>19</v>
      </c>
      <c r="F380" s="227" t="s">
        <v>579</v>
      </c>
      <c r="G380" s="225"/>
      <c r="H380" s="228">
        <v>8.5700000000000003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153</v>
      </c>
      <c r="AU380" s="234" t="s">
        <v>147</v>
      </c>
      <c r="AV380" s="13" t="s">
        <v>147</v>
      </c>
      <c r="AW380" s="13" t="s">
        <v>32</v>
      </c>
      <c r="AX380" s="13" t="s">
        <v>70</v>
      </c>
      <c r="AY380" s="234" t="s">
        <v>138</v>
      </c>
    </row>
    <row r="381" s="14" customFormat="1">
      <c r="A381" s="14"/>
      <c r="B381" s="235"/>
      <c r="C381" s="236"/>
      <c r="D381" s="217" t="s">
        <v>153</v>
      </c>
      <c r="E381" s="237" t="s">
        <v>19</v>
      </c>
      <c r="F381" s="238" t="s">
        <v>170</v>
      </c>
      <c r="G381" s="236"/>
      <c r="H381" s="239">
        <v>71.560000000000002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153</v>
      </c>
      <c r="AU381" s="245" t="s">
        <v>147</v>
      </c>
      <c r="AV381" s="14" t="s">
        <v>146</v>
      </c>
      <c r="AW381" s="14" t="s">
        <v>32</v>
      </c>
      <c r="AX381" s="14" t="s">
        <v>78</v>
      </c>
      <c r="AY381" s="245" t="s">
        <v>138</v>
      </c>
    </row>
    <row r="382" s="2" customFormat="1" ht="16.5" customHeight="1">
      <c r="A382" s="38"/>
      <c r="B382" s="39"/>
      <c r="C382" s="204" t="s">
        <v>599</v>
      </c>
      <c r="D382" s="204" t="s">
        <v>141</v>
      </c>
      <c r="E382" s="205" t="s">
        <v>600</v>
      </c>
      <c r="F382" s="206" t="s">
        <v>601</v>
      </c>
      <c r="G382" s="207" t="s">
        <v>144</v>
      </c>
      <c r="H382" s="208">
        <v>70.230000000000004</v>
      </c>
      <c r="I382" s="209"/>
      <c r="J382" s="210">
        <f>ROUND(I382*H382,2)</f>
        <v>0</v>
      </c>
      <c r="K382" s="206" t="s">
        <v>145</v>
      </c>
      <c r="L382" s="44"/>
      <c r="M382" s="211" t="s">
        <v>19</v>
      </c>
      <c r="N382" s="212" t="s">
        <v>42</v>
      </c>
      <c r="O382" s="84"/>
      <c r="P382" s="213">
        <f>O382*H382</f>
        <v>0</v>
      </c>
      <c r="Q382" s="213">
        <v>0.00029999999999999997</v>
      </c>
      <c r="R382" s="213">
        <f>Q382*H382</f>
        <v>0.021069000000000001</v>
      </c>
      <c r="S382" s="213">
        <v>0</v>
      </c>
      <c r="T382" s="21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5" t="s">
        <v>252</v>
      </c>
      <c r="AT382" s="215" t="s">
        <v>141</v>
      </c>
      <c r="AU382" s="215" t="s">
        <v>147</v>
      </c>
      <c r="AY382" s="17" t="s">
        <v>138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147</v>
      </c>
      <c r="BK382" s="216">
        <f>ROUND(I382*H382,2)</f>
        <v>0</v>
      </c>
      <c r="BL382" s="17" t="s">
        <v>252</v>
      </c>
      <c r="BM382" s="215" t="s">
        <v>602</v>
      </c>
    </row>
    <row r="383" s="2" customFormat="1">
      <c r="A383" s="38"/>
      <c r="B383" s="39"/>
      <c r="C383" s="40"/>
      <c r="D383" s="217" t="s">
        <v>149</v>
      </c>
      <c r="E383" s="40"/>
      <c r="F383" s="218" t="s">
        <v>603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149</v>
      </c>
      <c r="AU383" s="17" t="s">
        <v>147</v>
      </c>
    </row>
    <row r="384" s="2" customFormat="1">
      <c r="A384" s="38"/>
      <c r="B384" s="39"/>
      <c r="C384" s="40"/>
      <c r="D384" s="222" t="s">
        <v>151</v>
      </c>
      <c r="E384" s="40"/>
      <c r="F384" s="223" t="s">
        <v>604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151</v>
      </c>
      <c r="AU384" s="17" t="s">
        <v>147</v>
      </c>
    </row>
    <row r="385" s="2" customFormat="1" ht="24.15" customHeight="1">
      <c r="A385" s="38"/>
      <c r="B385" s="39"/>
      <c r="C385" s="246" t="s">
        <v>605</v>
      </c>
      <c r="D385" s="246" t="s">
        <v>259</v>
      </c>
      <c r="E385" s="247" t="s">
        <v>606</v>
      </c>
      <c r="F385" s="248" t="s">
        <v>607</v>
      </c>
      <c r="G385" s="249" t="s">
        <v>144</v>
      </c>
      <c r="H385" s="250">
        <v>77.253</v>
      </c>
      <c r="I385" s="251"/>
      <c r="J385" s="252">
        <f>ROUND(I385*H385,2)</f>
        <v>0</v>
      </c>
      <c r="K385" s="248" t="s">
        <v>145</v>
      </c>
      <c r="L385" s="253"/>
      <c r="M385" s="254" t="s">
        <v>19</v>
      </c>
      <c r="N385" s="255" t="s">
        <v>42</v>
      </c>
      <c r="O385" s="84"/>
      <c r="P385" s="213">
        <f>O385*H385</f>
        <v>0</v>
      </c>
      <c r="Q385" s="213">
        <v>0.0042900000000000004</v>
      </c>
      <c r="R385" s="213">
        <f>Q385*H385</f>
        <v>0.33141537000000004</v>
      </c>
      <c r="S385" s="213">
        <v>0</v>
      </c>
      <c r="T385" s="21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5" t="s">
        <v>263</v>
      </c>
      <c r="AT385" s="215" t="s">
        <v>259</v>
      </c>
      <c r="AU385" s="215" t="s">
        <v>147</v>
      </c>
      <c r="AY385" s="17" t="s">
        <v>138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7" t="s">
        <v>147</v>
      </c>
      <c r="BK385" s="216">
        <f>ROUND(I385*H385,2)</f>
        <v>0</v>
      </c>
      <c r="BL385" s="17" t="s">
        <v>252</v>
      </c>
      <c r="BM385" s="215" t="s">
        <v>608</v>
      </c>
    </row>
    <row r="386" s="2" customFormat="1">
      <c r="A386" s="38"/>
      <c r="B386" s="39"/>
      <c r="C386" s="40"/>
      <c r="D386" s="217" t="s">
        <v>149</v>
      </c>
      <c r="E386" s="40"/>
      <c r="F386" s="218" t="s">
        <v>607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149</v>
      </c>
      <c r="AU386" s="17" t="s">
        <v>147</v>
      </c>
    </row>
    <row r="387" s="13" customFormat="1">
      <c r="A387" s="13"/>
      <c r="B387" s="224"/>
      <c r="C387" s="225"/>
      <c r="D387" s="217" t="s">
        <v>153</v>
      </c>
      <c r="E387" s="225"/>
      <c r="F387" s="227" t="s">
        <v>609</v>
      </c>
      <c r="G387" s="225"/>
      <c r="H387" s="228">
        <v>77.253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153</v>
      </c>
      <c r="AU387" s="234" t="s">
        <v>147</v>
      </c>
      <c r="AV387" s="13" t="s">
        <v>147</v>
      </c>
      <c r="AW387" s="13" t="s">
        <v>4</v>
      </c>
      <c r="AX387" s="13" t="s">
        <v>78</v>
      </c>
      <c r="AY387" s="234" t="s">
        <v>138</v>
      </c>
    </row>
    <row r="388" s="2" customFormat="1" ht="16.5" customHeight="1">
      <c r="A388" s="38"/>
      <c r="B388" s="39"/>
      <c r="C388" s="204" t="s">
        <v>610</v>
      </c>
      <c r="D388" s="204" t="s">
        <v>141</v>
      </c>
      <c r="E388" s="205" t="s">
        <v>611</v>
      </c>
      <c r="F388" s="206" t="s">
        <v>612</v>
      </c>
      <c r="G388" s="207" t="s">
        <v>197</v>
      </c>
      <c r="H388" s="208">
        <v>82.099999999999994</v>
      </c>
      <c r="I388" s="209"/>
      <c r="J388" s="210">
        <f>ROUND(I388*H388,2)</f>
        <v>0</v>
      </c>
      <c r="K388" s="206" t="s">
        <v>145</v>
      </c>
      <c r="L388" s="44"/>
      <c r="M388" s="211" t="s">
        <v>19</v>
      </c>
      <c r="N388" s="212" t="s">
        <v>42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0.00029999999999999997</v>
      </c>
      <c r="T388" s="214">
        <f>S388*H388</f>
        <v>0.024629999999999996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252</v>
      </c>
      <c r="AT388" s="215" t="s">
        <v>141</v>
      </c>
      <c r="AU388" s="215" t="s">
        <v>147</v>
      </c>
      <c r="AY388" s="17" t="s">
        <v>138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147</v>
      </c>
      <c r="BK388" s="216">
        <f>ROUND(I388*H388,2)</f>
        <v>0</v>
      </c>
      <c r="BL388" s="17" t="s">
        <v>252</v>
      </c>
      <c r="BM388" s="215" t="s">
        <v>613</v>
      </c>
    </row>
    <row r="389" s="2" customFormat="1">
      <c r="A389" s="38"/>
      <c r="B389" s="39"/>
      <c r="C389" s="40"/>
      <c r="D389" s="217" t="s">
        <v>149</v>
      </c>
      <c r="E389" s="40"/>
      <c r="F389" s="218" t="s">
        <v>614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149</v>
      </c>
      <c r="AU389" s="17" t="s">
        <v>147</v>
      </c>
    </row>
    <row r="390" s="2" customFormat="1">
      <c r="A390" s="38"/>
      <c r="B390" s="39"/>
      <c r="C390" s="40"/>
      <c r="D390" s="222" t="s">
        <v>151</v>
      </c>
      <c r="E390" s="40"/>
      <c r="F390" s="223" t="s">
        <v>615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151</v>
      </c>
      <c r="AU390" s="17" t="s">
        <v>147</v>
      </c>
    </row>
    <row r="391" s="13" customFormat="1">
      <c r="A391" s="13"/>
      <c r="B391" s="224"/>
      <c r="C391" s="225"/>
      <c r="D391" s="217" t="s">
        <v>153</v>
      </c>
      <c r="E391" s="226" t="s">
        <v>19</v>
      </c>
      <c r="F391" s="227" t="s">
        <v>616</v>
      </c>
      <c r="G391" s="225"/>
      <c r="H391" s="228">
        <v>14.1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153</v>
      </c>
      <c r="AU391" s="234" t="s">
        <v>147</v>
      </c>
      <c r="AV391" s="13" t="s">
        <v>147</v>
      </c>
      <c r="AW391" s="13" t="s">
        <v>32</v>
      </c>
      <c r="AX391" s="13" t="s">
        <v>70</v>
      </c>
      <c r="AY391" s="234" t="s">
        <v>138</v>
      </c>
    </row>
    <row r="392" s="13" customFormat="1">
      <c r="A392" s="13"/>
      <c r="B392" s="224"/>
      <c r="C392" s="225"/>
      <c r="D392" s="217" t="s">
        <v>153</v>
      </c>
      <c r="E392" s="226" t="s">
        <v>19</v>
      </c>
      <c r="F392" s="227" t="s">
        <v>617</v>
      </c>
      <c r="G392" s="225"/>
      <c r="H392" s="228">
        <v>4.75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153</v>
      </c>
      <c r="AU392" s="234" t="s">
        <v>147</v>
      </c>
      <c r="AV392" s="13" t="s">
        <v>147</v>
      </c>
      <c r="AW392" s="13" t="s">
        <v>32</v>
      </c>
      <c r="AX392" s="13" t="s">
        <v>70</v>
      </c>
      <c r="AY392" s="234" t="s">
        <v>138</v>
      </c>
    </row>
    <row r="393" s="13" customFormat="1">
      <c r="A393" s="13"/>
      <c r="B393" s="224"/>
      <c r="C393" s="225"/>
      <c r="D393" s="217" t="s">
        <v>153</v>
      </c>
      <c r="E393" s="226" t="s">
        <v>19</v>
      </c>
      <c r="F393" s="227" t="s">
        <v>618</v>
      </c>
      <c r="G393" s="225"/>
      <c r="H393" s="228">
        <v>16.25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153</v>
      </c>
      <c r="AU393" s="234" t="s">
        <v>147</v>
      </c>
      <c r="AV393" s="13" t="s">
        <v>147</v>
      </c>
      <c r="AW393" s="13" t="s">
        <v>32</v>
      </c>
      <c r="AX393" s="13" t="s">
        <v>70</v>
      </c>
      <c r="AY393" s="234" t="s">
        <v>138</v>
      </c>
    </row>
    <row r="394" s="13" customFormat="1">
      <c r="A394" s="13"/>
      <c r="B394" s="224"/>
      <c r="C394" s="225"/>
      <c r="D394" s="217" t="s">
        <v>153</v>
      </c>
      <c r="E394" s="226" t="s">
        <v>19</v>
      </c>
      <c r="F394" s="227" t="s">
        <v>619</v>
      </c>
      <c r="G394" s="225"/>
      <c r="H394" s="228">
        <v>19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153</v>
      </c>
      <c r="AU394" s="234" t="s">
        <v>147</v>
      </c>
      <c r="AV394" s="13" t="s">
        <v>147</v>
      </c>
      <c r="AW394" s="13" t="s">
        <v>32</v>
      </c>
      <c r="AX394" s="13" t="s">
        <v>70</v>
      </c>
      <c r="AY394" s="234" t="s">
        <v>138</v>
      </c>
    </row>
    <row r="395" s="13" customFormat="1">
      <c r="A395" s="13"/>
      <c r="B395" s="224"/>
      <c r="C395" s="225"/>
      <c r="D395" s="217" t="s">
        <v>153</v>
      </c>
      <c r="E395" s="226" t="s">
        <v>19</v>
      </c>
      <c r="F395" s="227" t="s">
        <v>620</v>
      </c>
      <c r="G395" s="225"/>
      <c r="H395" s="228">
        <v>15.6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153</v>
      </c>
      <c r="AU395" s="234" t="s">
        <v>147</v>
      </c>
      <c r="AV395" s="13" t="s">
        <v>147</v>
      </c>
      <c r="AW395" s="13" t="s">
        <v>32</v>
      </c>
      <c r="AX395" s="13" t="s">
        <v>70</v>
      </c>
      <c r="AY395" s="234" t="s">
        <v>138</v>
      </c>
    </row>
    <row r="396" s="13" customFormat="1">
      <c r="A396" s="13"/>
      <c r="B396" s="224"/>
      <c r="C396" s="225"/>
      <c r="D396" s="217" t="s">
        <v>153</v>
      </c>
      <c r="E396" s="226" t="s">
        <v>19</v>
      </c>
      <c r="F396" s="227" t="s">
        <v>621</v>
      </c>
      <c r="G396" s="225"/>
      <c r="H396" s="228">
        <v>12.4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153</v>
      </c>
      <c r="AU396" s="234" t="s">
        <v>147</v>
      </c>
      <c r="AV396" s="13" t="s">
        <v>147</v>
      </c>
      <c r="AW396" s="13" t="s">
        <v>32</v>
      </c>
      <c r="AX396" s="13" t="s">
        <v>70</v>
      </c>
      <c r="AY396" s="234" t="s">
        <v>138</v>
      </c>
    </row>
    <row r="397" s="14" customFormat="1">
      <c r="A397" s="14"/>
      <c r="B397" s="235"/>
      <c r="C397" s="236"/>
      <c r="D397" s="217" t="s">
        <v>153</v>
      </c>
      <c r="E397" s="237" t="s">
        <v>19</v>
      </c>
      <c r="F397" s="238" t="s">
        <v>170</v>
      </c>
      <c r="G397" s="236"/>
      <c r="H397" s="239">
        <v>82.100000000000009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153</v>
      </c>
      <c r="AU397" s="245" t="s">
        <v>147</v>
      </c>
      <c r="AV397" s="14" t="s">
        <v>146</v>
      </c>
      <c r="AW397" s="14" t="s">
        <v>32</v>
      </c>
      <c r="AX397" s="14" t="s">
        <v>78</v>
      </c>
      <c r="AY397" s="245" t="s">
        <v>138</v>
      </c>
    </row>
    <row r="398" s="2" customFormat="1" ht="16.5" customHeight="1">
      <c r="A398" s="38"/>
      <c r="B398" s="39"/>
      <c r="C398" s="204" t="s">
        <v>622</v>
      </c>
      <c r="D398" s="204" t="s">
        <v>141</v>
      </c>
      <c r="E398" s="205" t="s">
        <v>623</v>
      </c>
      <c r="F398" s="206" t="s">
        <v>624</v>
      </c>
      <c r="G398" s="207" t="s">
        <v>197</v>
      </c>
      <c r="H398" s="208">
        <v>88.409999999999997</v>
      </c>
      <c r="I398" s="209"/>
      <c r="J398" s="210">
        <f>ROUND(I398*H398,2)</f>
        <v>0</v>
      </c>
      <c r="K398" s="206" t="s">
        <v>145</v>
      </c>
      <c r="L398" s="44"/>
      <c r="M398" s="211" t="s">
        <v>19</v>
      </c>
      <c r="N398" s="212" t="s">
        <v>42</v>
      </c>
      <c r="O398" s="84"/>
      <c r="P398" s="213">
        <f>O398*H398</f>
        <v>0</v>
      </c>
      <c r="Q398" s="213">
        <v>1.0000000000000001E-05</v>
      </c>
      <c r="R398" s="213">
        <f>Q398*H398</f>
        <v>0.00088410000000000008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252</v>
      </c>
      <c r="AT398" s="215" t="s">
        <v>141</v>
      </c>
      <c r="AU398" s="215" t="s">
        <v>147</v>
      </c>
      <c r="AY398" s="17" t="s">
        <v>138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147</v>
      </c>
      <c r="BK398" s="216">
        <f>ROUND(I398*H398,2)</f>
        <v>0</v>
      </c>
      <c r="BL398" s="17" t="s">
        <v>252</v>
      </c>
      <c r="BM398" s="215" t="s">
        <v>625</v>
      </c>
    </row>
    <row r="399" s="2" customFormat="1">
      <c r="A399" s="38"/>
      <c r="B399" s="39"/>
      <c r="C399" s="40"/>
      <c r="D399" s="217" t="s">
        <v>149</v>
      </c>
      <c r="E399" s="40"/>
      <c r="F399" s="218" t="s">
        <v>626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149</v>
      </c>
      <c r="AU399" s="17" t="s">
        <v>147</v>
      </c>
    </row>
    <row r="400" s="2" customFormat="1">
      <c r="A400" s="38"/>
      <c r="B400" s="39"/>
      <c r="C400" s="40"/>
      <c r="D400" s="222" t="s">
        <v>151</v>
      </c>
      <c r="E400" s="40"/>
      <c r="F400" s="223" t="s">
        <v>627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151</v>
      </c>
      <c r="AU400" s="17" t="s">
        <v>147</v>
      </c>
    </row>
    <row r="401" s="13" customFormat="1">
      <c r="A401" s="13"/>
      <c r="B401" s="224"/>
      <c r="C401" s="225"/>
      <c r="D401" s="217" t="s">
        <v>153</v>
      </c>
      <c r="E401" s="226" t="s">
        <v>19</v>
      </c>
      <c r="F401" s="227" t="s">
        <v>628</v>
      </c>
      <c r="G401" s="225"/>
      <c r="H401" s="228">
        <v>10.300000000000001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153</v>
      </c>
      <c r="AU401" s="234" t="s">
        <v>147</v>
      </c>
      <c r="AV401" s="13" t="s">
        <v>147</v>
      </c>
      <c r="AW401" s="13" t="s">
        <v>32</v>
      </c>
      <c r="AX401" s="13" t="s">
        <v>70</v>
      </c>
      <c r="AY401" s="234" t="s">
        <v>138</v>
      </c>
    </row>
    <row r="402" s="13" customFormat="1">
      <c r="A402" s="13"/>
      <c r="B402" s="224"/>
      <c r="C402" s="225"/>
      <c r="D402" s="217" t="s">
        <v>153</v>
      </c>
      <c r="E402" s="226" t="s">
        <v>19</v>
      </c>
      <c r="F402" s="227" t="s">
        <v>629</v>
      </c>
      <c r="G402" s="225"/>
      <c r="H402" s="228">
        <v>14.85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153</v>
      </c>
      <c r="AU402" s="234" t="s">
        <v>147</v>
      </c>
      <c r="AV402" s="13" t="s">
        <v>147</v>
      </c>
      <c r="AW402" s="13" t="s">
        <v>32</v>
      </c>
      <c r="AX402" s="13" t="s">
        <v>70</v>
      </c>
      <c r="AY402" s="234" t="s">
        <v>138</v>
      </c>
    </row>
    <row r="403" s="13" customFormat="1">
      <c r="A403" s="13"/>
      <c r="B403" s="224"/>
      <c r="C403" s="225"/>
      <c r="D403" s="217" t="s">
        <v>153</v>
      </c>
      <c r="E403" s="226" t="s">
        <v>19</v>
      </c>
      <c r="F403" s="227" t="s">
        <v>630</v>
      </c>
      <c r="G403" s="225"/>
      <c r="H403" s="228">
        <v>3.9199999999999999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153</v>
      </c>
      <c r="AU403" s="234" t="s">
        <v>147</v>
      </c>
      <c r="AV403" s="13" t="s">
        <v>147</v>
      </c>
      <c r="AW403" s="13" t="s">
        <v>32</v>
      </c>
      <c r="AX403" s="13" t="s">
        <v>70</v>
      </c>
      <c r="AY403" s="234" t="s">
        <v>138</v>
      </c>
    </row>
    <row r="404" s="13" customFormat="1">
      <c r="A404" s="13"/>
      <c r="B404" s="224"/>
      <c r="C404" s="225"/>
      <c r="D404" s="217" t="s">
        <v>153</v>
      </c>
      <c r="E404" s="226" t="s">
        <v>19</v>
      </c>
      <c r="F404" s="227" t="s">
        <v>631</v>
      </c>
      <c r="G404" s="225"/>
      <c r="H404" s="228">
        <v>18.199999999999999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153</v>
      </c>
      <c r="AU404" s="234" t="s">
        <v>147</v>
      </c>
      <c r="AV404" s="13" t="s">
        <v>147</v>
      </c>
      <c r="AW404" s="13" t="s">
        <v>32</v>
      </c>
      <c r="AX404" s="13" t="s">
        <v>70</v>
      </c>
      <c r="AY404" s="234" t="s">
        <v>138</v>
      </c>
    </row>
    <row r="405" s="13" customFormat="1">
      <c r="A405" s="13"/>
      <c r="B405" s="224"/>
      <c r="C405" s="225"/>
      <c r="D405" s="217" t="s">
        <v>153</v>
      </c>
      <c r="E405" s="226" t="s">
        <v>19</v>
      </c>
      <c r="F405" s="227" t="s">
        <v>632</v>
      </c>
      <c r="G405" s="225"/>
      <c r="H405" s="228">
        <v>29.539999999999999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153</v>
      </c>
      <c r="AU405" s="234" t="s">
        <v>147</v>
      </c>
      <c r="AV405" s="13" t="s">
        <v>147</v>
      </c>
      <c r="AW405" s="13" t="s">
        <v>32</v>
      </c>
      <c r="AX405" s="13" t="s">
        <v>70</v>
      </c>
      <c r="AY405" s="234" t="s">
        <v>138</v>
      </c>
    </row>
    <row r="406" s="13" customFormat="1">
      <c r="A406" s="13"/>
      <c r="B406" s="224"/>
      <c r="C406" s="225"/>
      <c r="D406" s="217" t="s">
        <v>153</v>
      </c>
      <c r="E406" s="226" t="s">
        <v>19</v>
      </c>
      <c r="F406" s="227" t="s">
        <v>633</v>
      </c>
      <c r="G406" s="225"/>
      <c r="H406" s="228">
        <v>11.6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153</v>
      </c>
      <c r="AU406" s="234" t="s">
        <v>147</v>
      </c>
      <c r="AV406" s="13" t="s">
        <v>147</v>
      </c>
      <c r="AW406" s="13" t="s">
        <v>32</v>
      </c>
      <c r="AX406" s="13" t="s">
        <v>70</v>
      </c>
      <c r="AY406" s="234" t="s">
        <v>138</v>
      </c>
    </row>
    <row r="407" s="14" customFormat="1">
      <c r="A407" s="14"/>
      <c r="B407" s="235"/>
      <c r="C407" s="236"/>
      <c r="D407" s="217" t="s">
        <v>153</v>
      </c>
      <c r="E407" s="237" t="s">
        <v>19</v>
      </c>
      <c r="F407" s="238" t="s">
        <v>170</v>
      </c>
      <c r="G407" s="236"/>
      <c r="H407" s="239">
        <v>88.409999999999997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153</v>
      </c>
      <c r="AU407" s="245" t="s">
        <v>147</v>
      </c>
      <c r="AV407" s="14" t="s">
        <v>146</v>
      </c>
      <c r="AW407" s="14" t="s">
        <v>32</v>
      </c>
      <c r="AX407" s="14" t="s">
        <v>78</v>
      </c>
      <c r="AY407" s="245" t="s">
        <v>138</v>
      </c>
    </row>
    <row r="408" s="2" customFormat="1" ht="16.5" customHeight="1">
      <c r="A408" s="38"/>
      <c r="B408" s="39"/>
      <c r="C408" s="246" t="s">
        <v>634</v>
      </c>
      <c r="D408" s="246" t="s">
        <v>259</v>
      </c>
      <c r="E408" s="247" t="s">
        <v>635</v>
      </c>
      <c r="F408" s="248" t="s">
        <v>636</v>
      </c>
      <c r="G408" s="249" t="s">
        <v>197</v>
      </c>
      <c r="H408" s="250">
        <v>90.177999999999997</v>
      </c>
      <c r="I408" s="251"/>
      <c r="J408" s="252">
        <f>ROUND(I408*H408,2)</f>
        <v>0</v>
      </c>
      <c r="K408" s="248" t="s">
        <v>145</v>
      </c>
      <c r="L408" s="253"/>
      <c r="M408" s="254" t="s">
        <v>19</v>
      </c>
      <c r="N408" s="255" t="s">
        <v>42</v>
      </c>
      <c r="O408" s="84"/>
      <c r="P408" s="213">
        <f>O408*H408</f>
        <v>0</v>
      </c>
      <c r="Q408" s="213">
        <v>0.00035</v>
      </c>
      <c r="R408" s="213">
        <f>Q408*H408</f>
        <v>0.031562300000000001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263</v>
      </c>
      <c r="AT408" s="215" t="s">
        <v>259</v>
      </c>
      <c r="AU408" s="215" t="s">
        <v>147</v>
      </c>
      <c r="AY408" s="17" t="s">
        <v>138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147</v>
      </c>
      <c r="BK408" s="216">
        <f>ROUND(I408*H408,2)</f>
        <v>0</v>
      </c>
      <c r="BL408" s="17" t="s">
        <v>252</v>
      </c>
      <c r="BM408" s="215" t="s">
        <v>637</v>
      </c>
    </row>
    <row r="409" s="2" customFormat="1">
      <c r="A409" s="38"/>
      <c r="B409" s="39"/>
      <c r="C409" s="40"/>
      <c r="D409" s="217" t="s">
        <v>149</v>
      </c>
      <c r="E409" s="40"/>
      <c r="F409" s="218" t="s">
        <v>636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149</v>
      </c>
      <c r="AU409" s="17" t="s">
        <v>147</v>
      </c>
    </row>
    <row r="410" s="13" customFormat="1">
      <c r="A410" s="13"/>
      <c r="B410" s="224"/>
      <c r="C410" s="225"/>
      <c r="D410" s="217" t="s">
        <v>153</v>
      </c>
      <c r="E410" s="225"/>
      <c r="F410" s="227" t="s">
        <v>638</v>
      </c>
      <c r="G410" s="225"/>
      <c r="H410" s="228">
        <v>90.177999999999997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153</v>
      </c>
      <c r="AU410" s="234" t="s">
        <v>147</v>
      </c>
      <c r="AV410" s="13" t="s">
        <v>147</v>
      </c>
      <c r="AW410" s="13" t="s">
        <v>4</v>
      </c>
      <c r="AX410" s="13" t="s">
        <v>78</v>
      </c>
      <c r="AY410" s="234" t="s">
        <v>138</v>
      </c>
    </row>
    <row r="411" s="2" customFormat="1" ht="16.5" customHeight="1">
      <c r="A411" s="38"/>
      <c r="B411" s="39"/>
      <c r="C411" s="204" t="s">
        <v>639</v>
      </c>
      <c r="D411" s="204" t="s">
        <v>141</v>
      </c>
      <c r="E411" s="205" t="s">
        <v>640</v>
      </c>
      <c r="F411" s="206" t="s">
        <v>641</v>
      </c>
      <c r="G411" s="207" t="s">
        <v>144</v>
      </c>
      <c r="H411" s="208">
        <v>70.230000000000004</v>
      </c>
      <c r="I411" s="209"/>
      <c r="J411" s="210">
        <f>ROUND(I411*H411,2)</f>
        <v>0</v>
      </c>
      <c r="K411" s="206" t="s">
        <v>145</v>
      </c>
      <c r="L411" s="44"/>
      <c r="M411" s="211" t="s">
        <v>19</v>
      </c>
      <c r="N411" s="212" t="s">
        <v>42</v>
      </c>
      <c r="O411" s="84"/>
      <c r="P411" s="213">
        <f>O411*H411</f>
        <v>0</v>
      </c>
      <c r="Q411" s="213">
        <v>3.0000000000000001E-05</v>
      </c>
      <c r="R411" s="213">
        <f>Q411*H411</f>
        <v>0.0021069000000000001</v>
      </c>
      <c r="S411" s="213">
        <v>0</v>
      </c>
      <c r="T411" s="21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15" t="s">
        <v>252</v>
      </c>
      <c r="AT411" s="215" t="s">
        <v>141</v>
      </c>
      <c r="AU411" s="215" t="s">
        <v>147</v>
      </c>
      <c r="AY411" s="17" t="s">
        <v>138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7" t="s">
        <v>147</v>
      </c>
      <c r="BK411" s="216">
        <f>ROUND(I411*H411,2)</f>
        <v>0</v>
      </c>
      <c r="BL411" s="17" t="s">
        <v>252</v>
      </c>
      <c r="BM411" s="215" t="s">
        <v>642</v>
      </c>
    </row>
    <row r="412" s="2" customFormat="1">
      <c r="A412" s="38"/>
      <c r="B412" s="39"/>
      <c r="C412" s="40"/>
      <c r="D412" s="217" t="s">
        <v>149</v>
      </c>
      <c r="E412" s="40"/>
      <c r="F412" s="218" t="s">
        <v>643</v>
      </c>
      <c r="G412" s="40"/>
      <c r="H412" s="40"/>
      <c r="I412" s="219"/>
      <c r="J412" s="40"/>
      <c r="K412" s="40"/>
      <c r="L412" s="44"/>
      <c r="M412" s="220"/>
      <c r="N412" s="221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149</v>
      </c>
      <c r="AU412" s="17" t="s">
        <v>147</v>
      </c>
    </row>
    <row r="413" s="2" customFormat="1">
      <c r="A413" s="38"/>
      <c r="B413" s="39"/>
      <c r="C413" s="40"/>
      <c r="D413" s="222" t="s">
        <v>151</v>
      </c>
      <c r="E413" s="40"/>
      <c r="F413" s="223" t="s">
        <v>644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151</v>
      </c>
      <c r="AU413" s="17" t="s">
        <v>147</v>
      </c>
    </row>
    <row r="414" s="2" customFormat="1" ht="16.5" customHeight="1">
      <c r="A414" s="38"/>
      <c r="B414" s="39"/>
      <c r="C414" s="204" t="s">
        <v>645</v>
      </c>
      <c r="D414" s="204" t="s">
        <v>141</v>
      </c>
      <c r="E414" s="205" t="s">
        <v>646</v>
      </c>
      <c r="F414" s="206" t="s">
        <v>647</v>
      </c>
      <c r="G414" s="207" t="s">
        <v>215</v>
      </c>
      <c r="H414" s="208">
        <v>1.232</v>
      </c>
      <c r="I414" s="209"/>
      <c r="J414" s="210">
        <f>ROUND(I414*H414,2)</f>
        <v>0</v>
      </c>
      <c r="K414" s="206" t="s">
        <v>145</v>
      </c>
      <c r="L414" s="44"/>
      <c r="M414" s="211" t="s">
        <v>19</v>
      </c>
      <c r="N414" s="212" t="s">
        <v>42</v>
      </c>
      <c r="O414" s="84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252</v>
      </c>
      <c r="AT414" s="215" t="s">
        <v>141</v>
      </c>
      <c r="AU414" s="215" t="s">
        <v>147</v>
      </c>
      <c r="AY414" s="17" t="s">
        <v>138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147</v>
      </c>
      <c r="BK414" s="216">
        <f>ROUND(I414*H414,2)</f>
        <v>0</v>
      </c>
      <c r="BL414" s="17" t="s">
        <v>252</v>
      </c>
      <c r="BM414" s="215" t="s">
        <v>648</v>
      </c>
    </row>
    <row r="415" s="2" customFormat="1">
      <c r="A415" s="38"/>
      <c r="B415" s="39"/>
      <c r="C415" s="40"/>
      <c r="D415" s="217" t="s">
        <v>149</v>
      </c>
      <c r="E415" s="40"/>
      <c r="F415" s="218" t="s">
        <v>649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149</v>
      </c>
      <c r="AU415" s="17" t="s">
        <v>147</v>
      </c>
    </row>
    <row r="416" s="2" customFormat="1">
      <c r="A416" s="38"/>
      <c r="B416" s="39"/>
      <c r="C416" s="40"/>
      <c r="D416" s="222" t="s">
        <v>151</v>
      </c>
      <c r="E416" s="40"/>
      <c r="F416" s="223" t="s">
        <v>650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151</v>
      </c>
      <c r="AU416" s="17" t="s">
        <v>147</v>
      </c>
    </row>
    <row r="417" s="2" customFormat="1" ht="16.5" customHeight="1">
      <c r="A417" s="38"/>
      <c r="B417" s="39"/>
      <c r="C417" s="204" t="s">
        <v>651</v>
      </c>
      <c r="D417" s="204" t="s">
        <v>141</v>
      </c>
      <c r="E417" s="205" t="s">
        <v>652</v>
      </c>
      <c r="F417" s="206" t="s">
        <v>653</v>
      </c>
      <c r="G417" s="207" t="s">
        <v>215</v>
      </c>
      <c r="H417" s="208">
        <v>1.232</v>
      </c>
      <c r="I417" s="209"/>
      <c r="J417" s="210">
        <f>ROUND(I417*H417,2)</f>
        <v>0</v>
      </c>
      <c r="K417" s="206" t="s">
        <v>145</v>
      </c>
      <c r="L417" s="44"/>
      <c r="M417" s="211" t="s">
        <v>19</v>
      </c>
      <c r="N417" s="212" t="s">
        <v>42</v>
      </c>
      <c r="O417" s="84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252</v>
      </c>
      <c r="AT417" s="215" t="s">
        <v>141</v>
      </c>
      <c r="AU417" s="215" t="s">
        <v>147</v>
      </c>
      <c r="AY417" s="17" t="s">
        <v>138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147</v>
      </c>
      <c r="BK417" s="216">
        <f>ROUND(I417*H417,2)</f>
        <v>0</v>
      </c>
      <c r="BL417" s="17" t="s">
        <v>252</v>
      </c>
      <c r="BM417" s="215" t="s">
        <v>654</v>
      </c>
    </row>
    <row r="418" s="2" customFormat="1">
      <c r="A418" s="38"/>
      <c r="B418" s="39"/>
      <c r="C418" s="40"/>
      <c r="D418" s="217" t="s">
        <v>149</v>
      </c>
      <c r="E418" s="40"/>
      <c r="F418" s="218" t="s">
        <v>655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149</v>
      </c>
      <c r="AU418" s="17" t="s">
        <v>147</v>
      </c>
    </row>
    <row r="419" s="2" customFormat="1">
      <c r="A419" s="38"/>
      <c r="B419" s="39"/>
      <c r="C419" s="40"/>
      <c r="D419" s="222" t="s">
        <v>151</v>
      </c>
      <c r="E419" s="40"/>
      <c r="F419" s="223" t="s">
        <v>656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151</v>
      </c>
      <c r="AU419" s="17" t="s">
        <v>147</v>
      </c>
    </row>
    <row r="420" s="12" customFormat="1" ht="22.8" customHeight="1">
      <c r="A420" s="12"/>
      <c r="B420" s="188"/>
      <c r="C420" s="189"/>
      <c r="D420" s="190" t="s">
        <v>69</v>
      </c>
      <c r="E420" s="202" t="s">
        <v>657</v>
      </c>
      <c r="F420" s="202" t="s">
        <v>658</v>
      </c>
      <c r="G420" s="189"/>
      <c r="H420" s="189"/>
      <c r="I420" s="192"/>
      <c r="J420" s="203">
        <f>BK420</f>
        <v>0</v>
      </c>
      <c r="K420" s="189"/>
      <c r="L420" s="194"/>
      <c r="M420" s="195"/>
      <c r="N420" s="196"/>
      <c r="O420" s="196"/>
      <c r="P420" s="197">
        <f>SUM(P421:P477)</f>
        <v>0</v>
      </c>
      <c r="Q420" s="196"/>
      <c r="R420" s="197">
        <f>SUM(R421:R477)</f>
        <v>0.56076289999999995</v>
      </c>
      <c r="S420" s="196"/>
      <c r="T420" s="198">
        <f>SUM(T421:T477)</f>
        <v>0.85421599999999998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99" t="s">
        <v>147</v>
      </c>
      <c r="AT420" s="200" t="s">
        <v>69</v>
      </c>
      <c r="AU420" s="200" t="s">
        <v>78</v>
      </c>
      <c r="AY420" s="199" t="s">
        <v>138</v>
      </c>
      <c r="BK420" s="201">
        <f>SUM(BK421:BK477)</f>
        <v>0</v>
      </c>
    </row>
    <row r="421" s="2" customFormat="1" ht="16.5" customHeight="1">
      <c r="A421" s="38"/>
      <c r="B421" s="39"/>
      <c r="C421" s="204" t="s">
        <v>659</v>
      </c>
      <c r="D421" s="204" t="s">
        <v>141</v>
      </c>
      <c r="E421" s="205" t="s">
        <v>660</v>
      </c>
      <c r="F421" s="206" t="s">
        <v>661</v>
      </c>
      <c r="G421" s="207" t="s">
        <v>144</v>
      </c>
      <c r="H421" s="208">
        <v>32.009999999999998</v>
      </c>
      <c r="I421" s="209"/>
      <c r="J421" s="210">
        <f>ROUND(I421*H421,2)</f>
        <v>0</v>
      </c>
      <c r="K421" s="206" t="s">
        <v>145</v>
      </c>
      <c r="L421" s="44"/>
      <c r="M421" s="211" t="s">
        <v>19</v>
      </c>
      <c r="N421" s="212" t="s">
        <v>42</v>
      </c>
      <c r="O421" s="84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15" t="s">
        <v>252</v>
      </c>
      <c r="AT421" s="215" t="s">
        <v>141</v>
      </c>
      <c r="AU421" s="215" t="s">
        <v>147</v>
      </c>
      <c r="AY421" s="17" t="s">
        <v>138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7" t="s">
        <v>147</v>
      </c>
      <c r="BK421" s="216">
        <f>ROUND(I421*H421,2)</f>
        <v>0</v>
      </c>
      <c r="BL421" s="17" t="s">
        <v>252</v>
      </c>
      <c r="BM421" s="215" t="s">
        <v>662</v>
      </c>
    </row>
    <row r="422" s="2" customFormat="1">
      <c r="A422" s="38"/>
      <c r="B422" s="39"/>
      <c r="C422" s="40"/>
      <c r="D422" s="217" t="s">
        <v>149</v>
      </c>
      <c r="E422" s="40"/>
      <c r="F422" s="218" t="s">
        <v>663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149</v>
      </c>
      <c r="AU422" s="17" t="s">
        <v>147</v>
      </c>
    </row>
    <row r="423" s="2" customFormat="1">
      <c r="A423" s="38"/>
      <c r="B423" s="39"/>
      <c r="C423" s="40"/>
      <c r="D423" s="222" t="s">
        <v>151</v>
      </c>
      <c r="E423" s="40"/>
      <c r="F423" s="223" t="s">
        <v>664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151</v>
      </c>
      <c r="AU423" s="17" t="s">
        <v>147</v>
      </c>
    </row>
    <row r="424" s="13" customFormat="1">
      <c r="A424" s="13"/>
      <c r="B424" s="224"/>
      <c r="C424" s="225"/>
      <c r="D424" s="217" t="s">
        <v>153</v>
      </c>
      <c r="E424" s="226" t="s">
        <v>19</v>
      </c>
      <c r="F424" s="227" t="s">
        <v>665</v>
      </c>
      <c r="G424" s="225"/>
      <c r="H424" s="228">
        <v>8.5500000000000007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153</v>
      </c>
      <c r="AU424" s="234" t="s">
        <v>147</v>
      </c>
      <c r="AV424" s="13" t="s">
        <v>147</v>
      </c>
      <c r="AW424" s="13" t="s">
        <v>32</v>
      </c>
      <c r="AX424" s="13" t="s">
        <v>70</v>
      </c>
      <c r="AY424" s="234" t="s">
        <v>138</v>
      </c>
    </row>
    <row r="425" s="13" customFormat="1">
      <c r="A425" s="13"/>
      <c r="B425" s="224"/>
      <c r="C425" s="225"/>
      <c r="D425" s="217" t="s">
        <v>153</v>
      </c>
      <c r="E425" s="226" t="s">
        <v>19</v>
      </c>
      <c r="F425" s="227" t="s">
        <v>666</v>
      </c>
      <c r="G425" s="225"/>
      <c r="H425" s="228">
        <v>10.140000000000001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153</v>
      </c>
      <c r="AU425" s="234" t="s">
        <v>147</v>
      </c>
      <c r="AV425" s="13" t="s">
        <v>147</v>
      </c>
      <c r="AW425" s="13" t="s">
        <v>32</v>
      </c>
      <c r="AX425" s="13" t="s">
        <v>70</v>
      </c>
      <c r="AY425" s="234" t="s">
        <v>138</v>
      </c>
    </row>
    <row r="426" s="13" customFormat="1">
      <c r="A426" s="13"/>
      <c r="B426" s="224"/>
      <c r="C426" s="225"/>
      <c r="D426" s="217" t="s">
        <v>153</v>
      </c>
      <c r="E426" s="226" t="s">
        <v>19</v>
      </c>
      <c r="F426" s="227" t="s">
        <v>667</v>
      </c>
      <c r="G426" s="225"/>
      <c r="H426" s="228">
        <v>13.32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153</v>
      </c>
      <c r="AU426" s="234" t="s">
        <v>147</v>
      </c>
      <c r="AV426" s="13" t="s">
        <v>147</v>
      </c>
      <c r="AW426" s="13" t="s">
        <v>32</v>
      </c>
      <c r="AX426" s="13" t="s">
        <v>70</v>
      </c>
      <c r="AY426" s="234" t="s">
        <v>138</v>
      </c>
    </row>
    <row r="427" s="14" customFormat="1">
      <c r="A427" s="14"/>
      <c r="B427" s="235"/>
      <c r="C427" s="236"/>
      <c r="D427" s="217" t="s">
        <v>153</v>
      </c>
      <c r="E427" s="237" t="s">
        <v>19</v>
      </c>
      <c r="F427" s="238" t="s">
        <v>170</v>
      </c>
      <c r="G427" s="236"/>
      <c r="H427" s="239">
        <v>32.010000000000005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153</v>
      </c>
      <c r="AU427" s="245" t="s">
        <v>147</v>
      </c>
      <c r="AV427" s="14" t="s">
        <v>146</v>
      </c>
      <c r="AW427" s="14" t="s">
        <v>32</v>
      </c>
      <c r="AX427" s="14" t="s">
        <v>78</v>
      </c>
      <c r="AY427" s="245" t="s">
        <v>138</v>
      </c>
    </row>
    <row r="428" s="2" customFormat="1" ht="16.5" customHeight="1">
      <c r="A428" s="38"/>
      <c r="B428" s="39"/>
      <c r="C428" s="204" t="s">
        <v>668</v>
      </c>
      <c r="D428" s="204" t="s">
        <v>141</v>
      </c>
      <c r="E428" s="205" t="s">
        <v>669</v>
      </c>
      <c r="F428" s="206" t="s">
        <v>670</v>
      </c>
      <c r="G428" s="207" t="s">
        <v>144</v>
      </c>
      <c r="H428" s="208">
        <v>32.009999999999998</v>
      </c>
      <c r="I428" s="209"/>
      <c r="J428" s="210">
        <f>ROUND(I428*H428,2)</f>
        <v>0</v>
      </c>
      <c r="K428" s="206" t="s">
        <v>145</v>
      </c>
      <c r="L428" s="44"/>
      <c r="M428" s="211" t="s">
        <v>19</v>
      </c>
      <c r="N428" s="212" t="s">
        <v>42</v>
      </c>
      <c r="O428" s="84"/>
      <c r="P428" s="213">
        <f>O428*H428</f>
        <v>0</v>
      </c>
      <c r="Q428" s="213">
        <v>0.00029999999999999997</v>
      </c>
      <c r="R428" s="213">
        <f>Q428*H428</f>
        <v>0.0096029999999999987</v>
      </c>
      <c r="S428" s="213">
        <v>0</v>
      </c>
      <c r="T428" s="21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15" t="s">
        <v>252</v>
      </c>
      <c r="AT428" s="215" t="s">
        <v>141</v>
      </c>
      <c r="AU428" s="215" t="s">
        <v>147</v>
      </c>
      <c r="AY428" s="17" t="s">
        <v>138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7" t="s">
        <v>147</v>
      </c>
      <c r="BK428" s="216">
        <f>ROUND(I428*H428,2)</f>
        <v>0</v>
      </c>
      <c r="BL428" s="17" t="s">
        <v>252</v>
      </c>
      <c r="BM428" s="215" t="s">
        <v>671</v>
      </c>
    </row>
    <row r="429" s="2" customFormat="1">
      <c r="A429" s="38"/>
      <c r="B429" s="39"/>
      <c r="C429" s="40"/>
      <c r="D429" s="217" t="s">
        <v>149</v>
      </c>
      <c r="E429" s="40"/>
      <c r="F429" s="218" t="s">
        <v>672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149</v>
      </c>
      <c r="AU429" s="17" t="s">
        <v>147</v>
      </c>
    </row>
    <row r="430" s="2" customFormat="1">
      <c r="A430" s="38"/>
      <c r="B430" s="39"/>
      <c r="C430" s="40"/>
      <c r="D430" s="222" t="s">
        <v>151</v>
      </c>
      <c r="E430" s="40"/>
      <c r="F430" s="223" t="s">
        <v>673</v>
      </c>
      <c r="G430" s="40"/>
      <c r="H430" s="40"/>
      <c r="I430" s="219"/>
      <c r="J430" s="40"/>
      <c r="K430" s="40"/>
      <c r="L430" s="44"/>
      <c r="M430" s="220"/>
      <c r="N430" s="221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151</v>
      </c>
      <c r="AU430" s="17" t="s">
        <v>147</v>
      </c>
    </row>
    <row r="431" s="13" customFormat="1">
      <c r="A431" s="13"/>
      <c r="B431" s="224"/>
      <c r="C431" s="225"/>
      <c r="D431" s="217" t="s">
        <v>153</v>
      </c>
      <c r="E431" s="226" t="s">
        <v>19</v>
      </c>
      <c r="F431" s="227" t="s">
        <v>665</v>
      </c>
      <c r="G431" s="225"/>
      <c r="H431" s="228">
        <v>8.5500000000000007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153</v>
      </c>
      <c r="AU431" s="234" t="s">
        <v>147</v>
      </c>
      <c r="AV431" s="13" t="s">
        <v>147</v>
      </c>
      <c r="AW431" s="13" t="s">
        <v>32</v>
      </c>
      <c r="AX431" s="13" t="s">
        <v>70</v>
      </c>
      <c r="AY431" s="234" t="s">
        <v>138</v>
      </c>
    </row>
    <row r="432" s="13" customFormat="1">
      <c r="A432" s="13"/>
      <c r="B432" s="224"/>
      <c r="C432" s="225"/>
      <c r="D432" s="217" t="s">
        <v>153</v>
      </c>
      <c r="E432" s="226" t="s">
        <v>19</v>
      </c>
      <c r="F432" s="227" t="s">
        <v>666</v>
      </c>
      <c r="G432" s="225"/>
      <c r="H432" s="228">
        <v>10.140000000000001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153</v>
      </c>
      <c r="AU432" s="234" t="s">
        <v>147</v>
      </c>
      <c r="AV432" s="13" t="s">
        <v>147</v>
      </c>
      <c r="AW432" s="13" t="s">
        <v>32</v>
      </c>
      <c r="AX432" s="13" t="s">
        <v>70</v>
      </c>
      <c r="AY432" s="234" t="s">
        <v>138</v>
      </c>
    </row>
    <row r="433" s="13" customFormat="1">
      <c r="A433" s="13"/>
      <c r="B433" s="224"/>
      <c r="C433" s="225"/>
      <c r="D433" s="217" t="s">
        <v>153</v>
      </c>
      <c r="E433" s="226" t="s">
        <v>19</v>
      </c>
      <c r="F433" s="227" t="s">
        <v>667</v>
      </c>
      <c r="G433" s="225"/>
      <c r="H433" s="228">
        <v>13.32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153</v>
      </c>
      <c r="AU433" s="234" t="s">
        <v>147</v>
      </c>
      <c r="AV433" s="13" t="s">
        <v>147</v>
      </c>
      <c r="AW433" s="13" t="s">
        <v>32</v>
      </c>
      <c r="AX433" s="13" t="s">
        <v>70</v>
      </c>
      <c r="AY433" s="234" t="s">
        <v>138</v>
      </c>
    </row>
    <row r="434" s="14" customFormat="1">
      <c r="A434" s="14"/>
      <c r="B434" s="235"/>
      <c r="C434" s="236"/>
      <c r="D434" s="217" t="s">
        <v>153</v>
      </c>
      <c r="E434" s="237" t="s">
        <v>19</v>
      </c>
      <c r="F434" s="238" t="s">
        <v>170</v>
      </c>
      <c r="G434" s="236"/>
      <c r="H434" s="239">
        <v>32.010000000000005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153</v>
      </c>
      <c r="AU434" s="245" t="s">
        <v>147</v>
      </c>
      <c r="AV434" s="14" t="s">
        <v>146</v>
      </c>
      <c r="AW434" s="14" t="s">
        <v>32</v>
      </c>
      <c r="AX434" s="14" t="s">
        <v>78</v>
      </c>
      <c r="AY434" s="245" t="s">
        <v>138</v>
      </c>
    </row>
    <row r="435" s="2" customFormat="1" ht="16.5" customHeight="1">
      <c r="A435" s="38"/>
      <c r="B435" s="39"/>
      <c r="C435" s="204" t="s">
        <v>674</v>
      </c>
      <c r="D435" s="204" t="s">
        <v>141</v>
      </c>
      <c r="E435" s="205" t="s">
        <v>675</v>
      </c>
      <c r="F435" s="206" t="s">
        <v>676</v>
      </c>
      <c r="G435" s="207" t="s">
        <v>144</v>
      </c>
      <c r="H435" s="208">
        <v>31.405000000000001</v>
      </c>
      <c r="I435" s="209"/>
      <c r="J435" s="210">
        <f>ROUND(I435*H435,2)</f>
        <v>0</v>
      </c>
      <c r="K435" s="206" t="s">
        <v>145</v>
      </c>
      <c r="L435" s="44"/>
      <c r="M435" s="211" t="s">
        <v>19</v>
      </c>
      <c r="N435" s="212" t="s">
        <v>42</v>
      </c>
      <c r="O435" s="84"/>
      <c r="P435" s="213">
        <f>O435*H435</f>
        <v>0</v>
      </c>
      <c r="Q435" s="213">
        <v>0</v>
      </c>
      <c r="R435" s="213">
        <f>Q435*H435</f>
        <v>0</v>
      </c>
      <c r="S435" s="213">
        <v>0.027199999999999998</v>
      </c>
      <c r="T435" s="214">
        <f>S435*H435</f>
        <v>0.85421599999999998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252</v>
      </c>
      <c r="AT435" s="215" t="s">
        <v>141</v>
      </c>
      <c r="AU435" s="215" t="s">
        <v>147</v>
      </c>
      <c r="AY435" s="17" t="s">
        <v>138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147</v>
      </c>
      <c r="BK435" s="216">
        <f>ROUND(I435*H435,2)</f>
        <v>0</v>
      </c>
      <c r="BL435" s="17" t="s">
        <v>252</v>
      </c>
      <c r="BM435" s="215" t="s">
        <v>677</v>
      </c>
    </row>
    <row r="436" s="2" customFormat="1">
      <c r="A436" s="38"/>
      <c r="B436" s="39"/>
      <c r="C436" s="40"/>
      <c r="D436" s="217" t="s">
        <v>149</v>
      </c>
      <c r="E436" s="40"/>
      <c r="F436" s="218" t="s">
        <v>678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149</v>
      </c>
      <c r="AU436" s="17" t="s">
        <v>147</v>
      </c>
    </row>
    <row r="437" s="2" customFormat="1">
      <c r="A437" s="38"/>
      <c r="B437" s="39"/>
      <c r="C437" s="40"/>
      <c r="D437" s="222" t="s">
        <v>151</v>
      </c>
      <c r="E437" s="40"/>
      <c r="F437" s="223" t="s">
        <v>679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151</v>
      </c>
      <c r="AU437" s="17" t="s">
        <v>147</v>
      </c>
    </row>
    <row r="438" s="13" customFormat="1">
      <c r="A438" s="13"/>
      <c r="B438" s="224"/>
      <c r="C438" s="225"/>
      <c r="D438" s="217" t="s">
        <v>153</v>
      </c>
      <c r="E438" s="226" t="s">
        <v>19</v>
      </c>
      <c r="F438" s="227" t="s">
        <v>665</v>
      </c>
      <c r="G438" s="225"/>
      <c r="H438" s="228">
        <v>8.5500000000000007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153</v>
      </c>
      <c r="AU438" s="234" t="s">
        <v>147</v>
      </c>
      <c r="AV438" s="13" t="s">
        <v>147</v>
      </c>
      <c r="AW438" s="13" t="s">
        <v>32</v>
      </c>
      <c r="AX438" s="13" t="s">
        <v>70</v>
      </c>
      <c r="AY438" s="234" t="s">
        <v>138</v>
      </c>
    </row>
    <row r="439" s="13" customFormat="1">
      <c r="A439" s="13"/>
      <c r="B439" s="224"/>
      <c r="C439" s="225"/>
      <c r="D439" s="217" t="s">
        <v>153</v>
      </c>
      <c r="E439" s="226" t="s">
        <v>19</v>
      </c>
      <c r="F439" s="227" t="s">
        <v>680</v>
      </c>
      <c r="G439" s="225"/>
      <c r="H439" s="228">
        <v>10.275</v>
      </c>
      <c r="I439" s="229"/>
      <c r="J439" s="225"/>
      <c r="K439" s="225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153</v>
      </c>
      <c r="AU439" s="234" t="s">
        <v>147</v>
      </c>
      <c r="AV439" s="13" t="s">
        <v>147</v>
      </c>
      <c r="AW439" s="13" t="s">
        <v>32</v>
      </c>
      <c r="AX439" s="13" t="s">
        <v>70</v>
      </c>
      <c r="AY439" s="234" t="s">
        <v>138</v>
      </c>
    </row>
    <row r="440" s="13" customFormat="1">
      <c r="A440" s="13"/>
      <c r="B440" s="224"/>
      <c r="C440" s="225"/>
      <c r="D440" s="217" t="s">
        <v>153</v>
      </c>
      <c r="E440" s="226" t="s">
        <v>19</v>
      </c>
      <c r="F440" s="227" t="s">
        <v>681</v>
      </c>
      <c r="G440" s="225"/>
      <c r="H440" s="228">
        <v>12.58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153</v>
      </c>
      <c r="AU440" s="234" t="s">
        <v>147</v>
      </c>
      <c r="AV440" s="13" t="s">
        <v>147</v>
      </c>
      <c r="AW440" s="13" t="s">
        <v>32</v>
      </c>
      <c r="AX440" s="13" t="s">
        <v>70</v>
      </c>
      <c r="AY440" s="234" t="s">
        <v>138</v>
      </c>
    </row>
    <row r="441" s="14" customFormat="1">
      <c r="A441" s="14"/>
      <c r="B441" s="235"/>
      <c r="C441" s="236"/>
      <c r="D441" s="217" t="s">
        <v>153</v>
      </c>
      <c r="E441" s="237" t="s">
        <v>19</v>
      </c>
      <c r="F441" s="238" t="s">
        <v>170</v>
      </c>
      <c r="G441" s="236"/>
      <c r="H441" s="239">
        <v>31.405000000000001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153</v>
      </c>
      <c r="AU441" s="245" t="s">
        <v>147</v>
      </c>
      <c r="AV441" s="14" t="s">
        <v>146</v>
      </c>
      <c r="AW441" s="14" t="s">
        <v>32</v>
      </c>
      <c r="AX441" s="14" t="s">
        <v>78</v>
      </c>
      <c r="AY441" s="245" t="s">
        <v>138</v>
      </c>
    </row>
    <row r="442" s="2" customFormat="1" ht="16.5" customHeight="1">
      <c r="A442" s="38"/>
      <c r="B442" s="39"/>
      <c r="C442" s="204" t="s">
        <v>682</v>
      </c>
      <c r="D442" s="204" t="s">
        <v>141</v>
      </c>
      <c r="E442" s="205" t="s">
        <v>683</v>
      </c>
      <c r="F442" s="206" t="s">
        <v>684</v>
      </c>
      <c r="G442" s="207" t="s">
        <v>144</v>
      </c>
      <c r="H442" s="208">
        <v>32.009999999999998</v>
      </c>
      <c r="I442" s="209"/>
      <c r="J442" s="210">
        <f>ROUND(I442*H442,2)</f>
        <v>0</v>
      </c>
      <c r="K442" s="206" t="s">
        <v>145</v>
      </c>
      <c r="L442" s="44"/>
      <c r="M442" s="211" t="s">
        <v>19</v>
      </c>
      <c r="N442" s="212" t="s">
        <v>42</v>
      </c>
      <c r="O442" s="84"/>
      <c r="P442" s="213">
        <f>O442*H442</f>
        <v>0</v>
      </c>
      <c r="Q442" s="213">
        <v>0.0028</v>
      </c>
      <c r="R442" s="213">
        <f>Q442*H442</f>
        <v>0.089627999999999999</v>
      </c>
      <c r="S442" s="213">
        <v>0</v>
      </c>
      <c r="T442" s="21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5" t="s">
        <v>252</v>
      </c>
      <c r="AT442" s="215" t="s">
        <v>141</v>
      </c>
      <c r="AU442" s="215" t="s">
        <v>147</v>
      </c>
      <c r="AY442" s="17" t="s">
        <v>138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7" t="s">
        <v>147</v>
      </c>
      <c r="BK442" s="216">
        <f>ROUND(I442*H442,2)</f>
        <v>0</v>
      </c>
      <c r="BL442" s="17" t="s">
        <v>252</v>
      </c>
      <c r="BM442" s="215" t="s">
        <v>685</v>
      </c>
    </row>
    <row r="443" s="2" customFormat="1">
      <c r="A443" s="38"/>
      <c r="B443" s="39"/>
      <c r="C443" s="40"/>
      <c r="D443" s="217" t="s">
        <v>149</v>
      </c>
      <c r="E443" s="40"/>
      <c r="F443" s="218" t="s">
        <v>686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149</v>
      </c>
      <c r="AU443" s="17" t="s">
        <v>147</v>
      </c>
    </row>
    <row r="444" s="2" customFormat="1">
      <c r="A444" s="38"/>
      <c r="B444" s="39"/>
      <c r="C444" s="40"/>
      <c r="D444" s="222" t="s">
        <v>151</v>
      </c>
      <c r="E444" s="40"/>
      <c r="F444" s="223" t="s">
        <v>687</v>
      </c>
      <c r="G444" s="40"/>
      <c r="H444" s="40"/>
      <c r="I444" s="219"/>
      <c r="J444" s="40"/>
      <c r="K444" s="40"/>
      <c r="L444" s="44"/>
      <c r="M444" s="220"/>
      <c r="N444" s="22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151</v>
      </c>
      <c r="AU444" s="17" t="s">
        <v>147</v>
      </c>
    </row>
    <row r="445" s="13" customFormat="1">
      <c r="A445" s="13"/>
      <c r="B445" s="224"/>
      <c r="C445" s="225"/>
      <c r="D445" s="217" t="s">
        <v>153</v>
      </c>
      <c r="E445" s="226" t="s">
        <v>19</v>
      </c>
      <c r="F445" s="227" t="s">
        <v>665</v>
      </c>
      <c r="G445" s="225"/>
      <c r="H445" s="228">
        <v>8.5500000000000007</v>
      </c>
      <c r="I445" s="229"/>
      <c r="J445" s="225"/>
      <c r="K445" s="225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153</v>
      </c>
      <c r="AU445" s="234" t="s">
        <v>147</v>
      </c>
      <c r="AV445" s="13" t="s">
        <v>147</v>
      </c>
      <c r="AW445" s="13" t="s">
        <v>32</v>
      </c>
      <c r="AX445" s="13" t="s">
        <v>70</v>
      </c>
      <c r="AY445" s="234" t="s">
        <v>138</v>
      </c>
    </row>
    <row r="446" s="13" customFormat="1">
      <c r="A446" s="13"/>
      <c r="B446" s="224"/>
      <c r="C446" s="225"/>
      <c r="D446" s="217" t="s">
        <v>153</v>
      </c>
      <c r="E446" s="226" t="s">
        <v>19</v>
      </c>
      <c r="F446" s="227" t="s">
        <v>666</v>
      </c>
      <c r="G446" s="225"/>
      <c r="H446" s="228">
        <v>10.140000000000001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153</v>
      </c>
      <c r="AU446" s="234" t="s">
        <v>147</v>
      </c>
      <c r="AV446" s="13" t="s">
        <v>147</v>
      </c>
      <c r="AW446" s="13" t="s">
        <v>32</v>
      </c>
      <c r="AX446" s="13" t="s">
        <v>70</v>
      </c>
      <c r="AY446" s="234" t="s">
        <v>138</v>
      </c>
    </row>
    <row r="447" s="13" customFormat="1">
      <c r="A447" s="13"/>
      <c r="B447" s="224"/>
      <c r="C447" s="225"/>
      <c r="D447" s="217" t="s">
        <v>153</v>
      </c>
      <c r="E447" s="226" t="s">
        <v>19</v>
      </c>
      <c r="F447" s="227" t="s">
        <v>667</v>
      </c>
      <c r="G447" s="225"/>
      <c r="H447" s="228">
        <v>13.32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153</v>
      </c>
      <c r="AU447" s="234" t="s">
        <v>147</v>
      </c>
      <c r="AV447" s="13" t="s">
        <v>147</v>
      </c>
      <c r="AW447" s="13" t="s">
        <v>32</v>
      </c>
      <c r="AX447" s="13" t="s">
        <v>70</v>
      </c>
      <c r="AY447" s="234" t="s">
        <v>138</v>
      </c>
    </row>
    <row r="448" s="14" customFormat="1">
      <c r="A448" s="14"/>
      <c r="B448" s="235"/>
      <c r="C448" s="236"/>
      <c r="D448" s="217" t="s">
        <v>153</v>
      </c>
      <c r="E448" s="237" t="s">
        <v>19</v>
      </c>
      <c r="F448" s="238" t="s">
        <v>170</v>
      </c>
      <c r="G448" s="236"/>
      <c r="H448" s="239">
        <v>32.010000000000005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153</v>
      </c>
      <c r="AU448" s="245" t="s">
        <v>147</v>
      </c>
      <c r="AV448" s="14" t="s">
        <v>146</v>
      </c>
      <c r="AW448" s="14" t="s">
        <v>32</v>
      </c>
      <c r="AX448" s="14" t="s">
        <v>78</v>
      </c>
      <c r="AY448" s="245" t="s">
        <v>138</v>
      </c>
    </row>
    <row r="449" s="2" customFormat="1" ht="16.5" customHeight="1">
      <c r="A449" s="38"/>
      <c r="B449" s="39"/>
      <c r="C449" s="246" t="s">
        <v>688</v>
      </c>
      <c r="D449" s="246" t="s">
        <v>259</v>
      </c>
      <c r="E449" s="247" t="s">
        <v>689</v>
      </c>
      <c r="F449" s="248" t="s">
        <v>690</v>
      </c>
      <c r="G449" s="249" t="s">
        <v>144</v>
      </c>
      <c r="H449" s="250">
        <v>35.210999999999999</v>
      </c>
      <c r="I449" s="251"/>
      <c r="J449" s="252">
        <f>ROUND(I449*H449,2)</f>
        <v>0</v>
      </c>
      <c r="K449" s="248" t="s">
        <v>145</v>
      </c>
      <c r="L449" s="253"/>
      <c r="M449" s="254" t="s">
        <v>19</v>
      </c>
      <c r="N449" s="255" t="s">
        <v>42</v>
      </c>
      <c r="O449" s="84"/>
      <c r="P449" s="213">
        <f>O449*H449</f>
        <v>0</v>
      </c>
      <c r="Q449" s="213">
        <v>0.0129</v>
      </c>
      <c r="R449" s="213">
        <f>Q449*H449</f>
        <v>0.45422189999999996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263</v>
      </c>
      <c r="AT449" s="215" t="s">
        <v>259</v>
      </c>
      <c r="AU449" s="215" t="s">
        <v>147</v>
      </c>
      <c r="AY449" s="17" t="s">
        <v>138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147</v>
      </c>
      <c r="BK449" s="216">
        <f>ROUND(I449*H449,2)</f>
        <v>0</v>
      </c>
      <c r="BL449" s="17" t="s">
        <v>252</v>
      </c>
      <c r="BM449" s="215" t="s">
        <v>691</v>
      </c>
    </row>
    <row r="450" s="2" customFormat="1">
      <c r="A450" s="38"/>
      <c r="B450" s="39"/>
      <c r="C450" s="40"/>
      <c r="D450" s="217" t="s">
        <v>149</v>
      </c>
      <c r="E450" s="40"/>
      <c r="F450" s="218" t="s">
        <v>690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149</v>
      </c>
      <c r="AU450" s="17" t="s">
        <v>147</v>
      </c>
    </row>
    <row r="451" s="13" customFormat="1">
      <c r="A451" s="13"/>
      <c r="B451" s="224"/>
      <c r="C451" s="225"/>
      <c r="D451" s="217" t="s">
        <v>153</v>
      </c>
      <c r="E451" s="226" t="s">
        <v>19</v>
      </c>
      <c r="F451" s="227" t="s">
        <v>692</v>
      </c>
      <c r="G451" s="225"/>
      <c r="H451" s="228">
        <v>35.210999999999999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153</v>
      </c>
      <c r="AU451" s="234" t="s">
        <v>147</v>
      </c>
      <c r="AV451" s="13" t="s">
        <v>147</v>
      </c>
      <c r="AW451" s="13" t="s">
        <v>32</v>
      </c>
      <c r="AX451" s="13" t="s">
        <v>78</v>
      </c>
      <c r="AY451" s="234" t="s">
        <v>138</v>
      </c>
    </row>
    <row r="452" s="2" customFormat="1" ht="16.5" customHeight="1">
      <c r="A452" s="38"/>
      <c r="B452" s="39"/>
      <c r="C452" s="204" t="s">
        <v>693</v>
      </c>
      <c r="D452" s="204" t="s">
        <v>141</v>
      </c>
      <c r="E452" s="205" t="s">
        <v>694</v>
      </c>
      <c r="F452" s="206" t="s">
        <v>695</v>
      </c>
      <c r="G452" s="207" t="s">
        <v>278</v>
      </c>
      <c r="H452" s="208">
        <v>1</v>
      </c>
      <c r="I452" s="209"/>
      <c r="J452" s="210">
        <f>ROUND(I452*H452,2)</f>
        <v>0</v>
      </c>
      <c r="K452" s="206" t="s">
        <v>145</v>
      </c>
      <c r="L452" s="44"/>
      <c r="M452" s="211" t="s">
        <v>19</v>
      </c>
      <c r="N452" s="212" t="s">
        <v>42</v>
      </c>
      <c r="O452" s="84"/>
      <c r="P452" s="213">
        <f>O452*H452</f>
        <v>0</v>
      </c>
      <c r="Q452" s="213">
        <v>0.00020000000000000001</v>
      </c>
      <c r="R452" s="213">
        <f>Q452*H452</f>
        <v>0.00020000000000000001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252</v>
      </c>
      <c r="AT452" s="215" t="s">
        <v>141</v>
      </c>
      <c r="AU452" s="215" t="s">
        <v>147</v>
      </c>
      <c r="AY452" s="17" t="s">
        <v>138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147</v>
      </c>
      <c r="BK452" s="216">
        <f>ROUND(I452*H452,2)</f>
        <v>0</v>
      </c>
      <c r="BL452" s="17" t="s">
        <v>252</v>
      </c>
      <c r="BM452" s="215" t="s">
        <v>696</v>
      </c>
    </row>
    <row r="453" s="2" customFormat="1">
      <c r="A453" s="38"/>
      <c r="B453" s="39"/>
      <c r="C453" s="40"/>
      <c r="D453" s="217" t="s">
        <v>149</v>
      </c>
      <c r="E453" s="40"/>
      <c r="F453" s="218" t="s">
        <v>697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149</v>
      </c>
      <c r="AU453" s="17" t="s">
        <v>147</v>
      </c>
    </row>
    <row r="454" s="2" customFormat="1">
      <c r="A454" s="38"/>
      <c r="B454" s="39"/>
      <c r="C454" s="40"/>
      <c r="D454" s="222" t="s">
        <v>151</v>
      </c>
      <c r="E454" s="40"/>
      <c r="F454" s="223" t="s">
        <v>698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151</v>
      </c>
      <c r="AU454" s="17" t="s">
        <v>147</v>
      </c>
    </row>
    <row r="455" s="2" customFormat="1" ht="16.5" customHeight="1">
      <c r="A455" s="38"/>
      <c r="B455" s="39"/>
      <c r="C455" s="204" t="s">
        <v>699</v>
      </c>
      <c r="D455" s="204" t="s">
        <v>141</v>
      </c>
      <c r="E455" s="205" t="s">
        <v>700</v>
      </c>
      <c r="F455" s="206" t="s">
        <v>701</v>
      </c>
      <c r="G455" s="207" t="s">
        <v>197</v>
      </c>
      <c r="H455" s="208">
        <v>10.199999999999999</v>
      </c>
      <c r="I455" s="209"/>
      <c r="J455" s="210">
        <f>ROUND(I455*H455,2)</f>
        <v>0</v>
      </c>
      <c r="K455" s="206" t="s">
        <v>145</v>
      </c>
      <c r="L455" s="44"/>
      <c r="M455" s="211" t="s">
        <v>19</v>
      </c>
      <c r="N455" s="212" t="s">
        <v>42</v>
      </c>
      <c r="O455" s="84"/>
      <c r="P455" s="213">
        <f>O455*H455</f>
        <v>0</v>
      </c>
      <c r="Q455" s="213">
        <v>0.00055000000000000003</v>
      </c>
      <c r="R455" s="213">
        <f>Q455*H455</f>
        <v>0.0056099999999999995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252</v>
      </c>
      <c r="AT455" s="215" t="s">
        <v>141</v>
      </c>
      <c r="AU455" s="215" t="s">
        <v>147</v>
      </c>
      <c r="AY455" s="17" t="s">
        <v>138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147</v>
      </c>
      <c r="BK455" s="216">
        <f>ROUND(I455*H455,2)</f>
        <v>0</v>
      </c>
      <c r="BL455" s="17" t="s">
        <v>252</v>
      </c>
      <c r="BM455" s="215" t="s">
        <v>702</v>
      </c>
    </row>
    <row r="456" s="2" customFormat="1">
      <c r="A456" s="38"/>
      <c r="B456" s="39"/>
      <c r="C456" s="40"/>
      <c r="D456" s="217" t="s">
        <v>149</v>
      </c>
      <c r="E456" s="40"/>
      <c r="F456" s="218" t="s">
        <v>703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149</v>
      </c>
      <c r="AU456" s="17" t="s">
        <v>147</v>
      </c>
    </row>
    <row r="457" s="2" customFormat="1">
      <c r="A457" s="38"/>
      <c r="B457" s="39"/>
      <c r="C457" s="40"/>
      <c r="D457" s="222" t="s">
        <v>151</v>
      </c>
      <c r="E457" s="40"/>
      <c r="F457" s="223" t="s">
        <v>704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151</v>
      </c>
      <c r="AU457" s="17" t="s">
        <v>147</v>
      </c>
    </row>
    <row r="458" s="13" customFormat="1">
      <c r="A458" s="13"/>
      <c r="B458" s="224"/>
      <c r="C458" s="225"/>
      <c r="D458" s="217" t="s">
        <v>153</v>
      </c>
      <c r="E458" s="226" t="s">
        <v>19</v>
      </c>
      <c r="F458" s="227" t="s">
        <v>705</v>
      </c>
      <c r="G458" s="225"/>
      <c r="H458" s="228">
        <v>3.6000000000000001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153</v>
      </c>
      <c r="AU458" s="234" t="s">
        <v>147</v>
      </c>
      <c r="AV458" s="13" t="s">
        <v>147</v>
      </c>
      <c r="AW458" s="13" t="s">
        <v>32</v>
      </c>
      <c r="AX458" s="13" t="s">
        <v>70</v>
      </c>
      <c r="AY458" s="234" t="s">
        <v>138</v>
      </c>
    </row>
    <row r="459" s="13" customFormat="1">
      <c r="A459" s="13"/>
      <c r="B459" s="224"/>
      <c r="C459" s="225"/>
      <c r="D459" s="217" t="s">
        <v>153</v>
      </c>
      <c r="E459" s="226" t="s">
        <v>19</v>
      </c>
      <c r="F459" s="227" t="s">
        <v>706</v>
      </c>
      <c r="G459" s="225"/>
      <c r="H459" s="228">
        <v>3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153</v>
      </c>
      <c r="AU459" s="234" t="s">
        <v>147</v>
      </c>
      <c r="AV459" s="13" t="s">
        <v>147</v>
      </c>
      <c r="AW459" s="13" t="s">
        <v>32</v>
      </c>
      <c r="AX459" s="13" t="s">
        <v>70</v>
      </c>
      <c r="AY459" s="234" t="s">
        <v>138</v>
      </c>
    </row>
    <row r="460" s="13" customFormat="1">
      <c r="A460" s="13"/>
      <c r="B460" s="224"/>
      <c r="C460" s="225"/>
      <c r="D460" s="217" t="s">
        <v>153</v>
      </c>
      <c r="E460" s="226" t="s">
        <v>19</v>
      </c>
      <c r="F460" s="227" t="s">
        <v>707</v>
      </c>
      <c r="G460" s="225"/>
      <c r="H460" s="228">
        <v>3.6000000000000001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153</v>
      </c>
      <c r="AU460" s="234" t="s">
        <v>147</v>
      </c>
      <c r="AV460" s="13" t="s">
        <v>147</v>
      </c>
      <c r="AW460" s="13" t="s">
        <v>32</v>
      </c>
      <c r="AX460" s="13" t="s">
        <v>70</v>
      </c>
      <c r="AY460" s="234" t="s">
        <v>138</v>
      </c>
    </row>
    <row r="461" s="14" customFormat="1">
      <c r="A461" s="14"/>
      <c r="B461" s="235"/>
      <c r="C461" s="236"/>
      <c r="D461" s="217" t="s">
        <v>153</v>
      </c>
      <c r="E461" s="237" t="s">
        <v>19</v>
      </c>
      <c r="F461" s="238" t="s">
        <v>170</v>
      </c>
      <c r="G461" s="236"/>
      <c r="H461" s="239">
        <v>10.199999999999999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153</v>
      </c>
      <c r="AU461" s="245" t="s">
        <v>147</v>
      </c>
      <c r="AV461" s="14" t="s">
        <v>146</v>
      </c>
      <c r="AW461" s="14" t="s">
        <v>32</v>
      </c>
      <c r="AX461" s="14" t="s">
        <v>78</v>
      </c>
      <c r="AY461" s="245" t="s">
        <v>138</v>
      </c>
    </row>
    <row r="462" s="2" customFormat="1" ht="16.5" customHeight="1">
      <c r="A462" s="38"/>
      <c r="B462" s="39"/>
      <c r="C462" s="204" t="s">
        <v>708</v>
      </c>
      <c r="D462" s="204" t="s">
        <v>141</v>
      </c>
      <c r="E462" s="205" t="s">
        <v>709</v>
      </c>
      <c r="F462" s="206" t="s">
        <v>710</v>
      </c>
      <c r="G462" s="207" t="s">
        <v>197</v>
      </c>
      <c r="H462" s="208">
        <v>1.8</v>
      </c>
      <c r="I462" s="209"/>
      <c r="J462" s="210">
        <f>ROUND(I462*H462,2)</f>
        <v>0</v>
      </c>
      <c r="K462" s="206" t="s">
        <v>145</v>
      </c>
      <c r="L462" s="44"/>
      <c r="M462" s="211" t="s">
        <v>19</v>
      </c>
      <c r="N462" s="212" t="s">
        <v>42</v>
      </c>
      <c r="O462" s="84"/>
      <c r="P462" s="213">
        <f>O462*H462</f>
        <v>0</v>
      </c>
      <c r="Q462" s="213">
        <v>0.00055000000000000003</v>
      </c>
      <c r="R462" s="213">
        <f>Q462*H462</f>
        <v>0.00098999999999999999</v>
      </c>
      <c r="S462" s="213">
        <v>0</v>
      </c>
      <c r="T462" s="21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252</v>
      </c>
      <c r="AT462" s="215" t="s">
        <v>141</v>
      </c>
      <c r="AU462" s="215" t="s">
        <v>147</v>
      </c>
      <c r="AY462" s="17" t="s">
        <v>138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147</v>
      </c>
      <c r="BK462" s="216">
        <f>ROUND(I462*H462,2)</f>
        <v>0</v>
      </c>
      <c r="BL462" s="17" t="s">
        <v>252</v>
      </c>
      <c r="BM462" s="215" t="s">
        <v>711</v>
      </c>
    </row>
    <row r="463" s="2" customFormat="1">
      <c r="A463" s="38"/>
      <c r="B463" s="39"/>
      <c r="C463" s="40"/>
      <c r="D463" s="217" t="s">
        <v>149</v>
      </c>
      <c r="E463" s="40"/>
      <c r="F463" s="218" t="s">
        <v>712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149</v>
      </c>
      <c r="AU463" s="17" t="s">
        <v>147</v>
      </c>
    </row>
    <row r="464" s="2" customFormat="1">
      <c r="A464" s="38"/>
      <c r="B464" s="39"/>
      <c r="C464" s="40"/>
      <c r="D464" s="222" t="s">
        <v>151</v>
      </c>
      <c r="E464" s="40"/>
      <c r="F464" s="223" t="s">
        <v>713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151</v>
      </c>
      <c r="AU464" s="17" t="s">
        <v>147</v>
      </c>
    </row>
    <row r="465" s="2" customFormat="1" ht="16.5" customHeight="1">
      <c r="A465" s="38"/>
      <c r="B465" s="39"/>
      <c r="C465" s="204" t="s">
        <v>714</v>
      </c>
      <c r="D465" s="204" t="s">
        <v>141</v>
      </c>
      <c r="E465" s="205" t="s">
        <v>715</v>
      </c>
      <c r="F465" s="206" t="s">
        <v>716</v>
      </c>
      <c r="G465" s="207" t="s">
        <v>144</v>
      </c>
      <c r="H465" s="208">
        <v>10.199999999999999</v>
      </c>
      <c r="I465" s="209"/>
      <c r="J465" s="210">
        <f>ROUND(I465*H465,2)</f>
        <v>0</v>
      </c>
      <c r="K465" s="206" t="s">
        <v>145</v>
      </c>
      <c r="L465" s="44"/>
      <c r="M465" s="211" t="s">
        <v>19</v>
      </c>
      <c r="N465" s="212" t="s">
        <v>42</v>
      </c>
      <c r="O465" s="84"/>
      <c r="P465" s="213">
        <f>O465*H465</f>
        <v>0</v>
      </c>
      <c r="Q465" s="213">
        <v>5.0000000000000002E-05</v>
      </c>
      <c r="R465" s="213">
        <f>Q465*H465</f>
        <v>0.00051000000000000004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252</v>
      </c>
      <c r="AT465" s="215" t="s">
        <v>141</v>
      </c>
      <c r="AU465" s="215" t="s">
        <v>147</v>
      </c>
      <c r="AY465" s="17" t="s">
        <v>138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147</v>
      </c>
      <c r="BK465" s="216">
        <f>ROUND(I465*H465,2)</f>
        <v>0</v>
      </c>
      <c r="BL465" s="17" t="s">
        <v>252</v>
      </c>
      <c r="BM465" s="215" t="s">
        <v>717</v>
      </c>
    </row>
    <row r="466" s="2" customFormat="1">
      <c r="A466" s="38"/>
      <c r="B466" s="39"/>
      <c r="C466" s="40"/>
      <c r="D466" s="217" t="s">
        <v>149</v>
      </c>
      <c r="E466" s="40"/>
      <c r="F466" s="218" t="s">
        <v>718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149</v>
      </c>
      <c r="AU466" s="17" t="s">
        <v>147</v>
      </c>
    </row>
    <row r="467" s="2" customFormat="1">
      <c r="A467" s="38"/>
      <c r="B467" s="39"/>
      <c r="C467" s="40"/>
      <c r="D467" s="222" t="s">
        <v>151</v>
      </c>
      <c r="E467" s="40"/>
      <c r="F467" s="223" t="s">
        <v>719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151</v>
      </c>
      <c r="AU467" s="17" t="s">
        <v>147</v>
      </c>
    </row>
    <row r="468" s="13" customFormat="1">
      <c r="A468" s="13"/>
      <c r="B468" s="224"/>
      <c r="C468" s="225"/>
      <c r="D468" s="217" t="s">
        <v>153</v>
      </c>
      <c r="E468" s="226" t="s">
        <v>19</v>
      </c>
      <c r="F468" s="227" t="s">
        <v>705</v>
      </c>
      <c r="G468" s="225"/>
      <c r="H468" s="228">
        <v>3.6000000000000001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153</v>
      </c>
      <c r="AU468" s="234" t="s">
        <v>147</v>
      </c>
      <c r="AV468" s="13" t="s">
        <v>147</v>
      </c>
      <c r="AW468" s="13" t="s">
        <v>32</v>
      </c>
      <c r="AX468" s="13" t="s">
        <v>70</v>
      </c>
      <c r="AY468" s="234" t="s">
        <v>138</v>
      </c>
    </row>
    <row r="469" s="13" customFormat="1">
      <c r="A469" s="13"/>
      <c r="B469" s="224"/>
      <c r="C469" s="225"/>
      <c r="D469" s="217" t="s">
        <v>153</v>
      </c>
      <c r="E469" s="226" t="s">
        <v>19</v>
      </c>
      <c r="F469" s="227" t="s">
        <v>706</v>
      </c>
      <c r="G469" s="225"/>
      <c r="H469" s="228">
        <v>3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153</v>
      </c>
      <c r="AU469" s="234" t="s">
        <v>147</v>
      </c>
      <c r="AV469" s="13" t="s">
        <v>147</v>
      </c>
      <c r="AW469" s="13" t="s">
        <v>32</v>
      </c>
      <c r="AX469" s="13" t="s">
        <v>70</v>
      </c>
      <c r="AY469" s="234" t="s">
        <v>138</v>
      </c>
    </row>
    <row r="470" s="13" customFormat="1">
      <c r="A470" s="13"/>
      <c r="B470" s="224"/>
      <c r="C470" s="225"/>
      <c r="D470" s="217" t="s">
        <v>153</v>
      </c>
      <c r="E470" s="226" t="s">
        <v>19</v>
      </c>
      <c r="F470" s="227" t="s">
        <v>707</v>
      </c>
      <c r="G470" s="225"/>
      <c r="H470" s="228">
        <v>3.6000000000000001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153</v>
      </c>
      <c r="AU470" s="234" t="s">
        <v>147</v>
      </c>
      <c r="AV470" s="13" t="s">
        <v>147</v>
      </c>
      <c r="AW470" s="13" t="s">
        <v>32</v>
      </c>
      <c r="AX470" s="13" t="s">
        <v>70</v>
      </c>
      <c r="AY470" s="234" t="s">
        <v>138</v>
      </c>
    </row>
    <row r="471" s="14" customFormat="1">
      <c r="A471" s="14"/>
      <c r="B471" s="235"/>
      <c r="C471" s="236"/>
      <c r="D471" s="217" t="s">
        <v>153</v>
      </c>
      <c r="E471" s="237" t="s">
        <v>19</v>
      </c>
      <c r="F471" s="238" t="s">
        <v>170</v>
      </c>
      <c r="G471" s="236"/>
      <c r="H471" s="239">
        <v>10.199999999999999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153</v>
      </c>
      <c r="AU471" s="245" t="s">
        <v>147</v>
      </c>
      <c r="AV471" s="14" t="s">
        <v>146</v>
      </c>
      <c r="AW471" s="14" t="s">
        <v>32</v>
      </c>
      <c r="AX471" s="14" t="s">
        <v>78</v>
      </c>
      <c r="AY471" s="245" t="s">
        <v>138</v>
      </c>
    </row>
    <row r="472" s="2" customFormat="1" ht="16.5" customHeight="1">
      <c r="A472" s="38"/>
      <c r="B472" s="39"/>
      <c r="C472" s="204" t="s">
        <v>720</v>
      </c>
      <c r="D472" s="204" t="s">
        <v>141</v>
      </c>
      <c r="E472" s="205" t="s">
        <v>721</v>
      </c>
      <c r="F472" s="206" t="s">
        <v>722</v>
      </c>
      <c r="G472" s="207" t="s">
        <v>215</v>
      </c>
      <c r="H472" s="208">
        <v>3.988</v>
      </c>
      <c r="I472" s="209"/>
      <c r="J472" s="210">
        <f>ROUND(I472*H472,2)</f>
        <v>0</v>
      </c>
      <c r="K472" s="206" t="s">
        <v>145</v>
      </c>
      <c r="L472" s="44"/>
      <c r="M472" s="211" t="s">
        <v>19</v>
      </c>
      <c r="N472" s="212" t="s">
        <v>42</v>
      </c>
      <c r="O472" s="84"/>
      <c r="P472" s="213">
        <f>O472*H472</f>
        <v>0</v>
      </c>
      <c r="Q472" s="213">
        <v>0</v>
      </c>
      <c r="R472" s="213">
        <f>Q472*H472</f>
        <v>0</v>
      </c>
      <c r="S472" s="213">
        <v>0</v>
      </c>
      <c r="T472" s="21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5" t="s">
        <v>252</v>
      </c>
      <c r="AT472" s="215" t="s">
        <v>141</v>
      </c>
      <c r="AU472" s="215" t="s">
        <v>147</v>
      </c>
      <c r="AY472" s="17" t="s">
        <v>138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7" t="s">
        <v>147</v>
      </c>
      <c r="BK472" s="216">
        <f>ROUND(I472*H472,2)</f>
        <v>0</v>
      </c>
      <c r="BL472" s="17" t="s">
        <v>252</v>
      </c>
      <c r="BM472" s="215" t="s">
        <v>723</v>
      </c>
    </row>
    <row r="473" s="2" customFormat="1">
      <c r="A473" s="38"/>
      <c r="B473" s="39"/>
      <c r="C473" s="40"/>
      <c r="D473" s="217" t="s">
        <v>149</v>
      </c>
      <c r="E473" s="40"/>
      <c r="F473" s="218" t="s">
        <v>724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149</v>
      </c>
      <c r="AU473" s="17" t="s">
        <v>147</v>
      </c>
    </row>
    <row r="474" s="2" customFormat="1">
      <c r="A474" s="38"/>
      <c r="B474" s="39"/>
      <c r="C474" s="40"/>
      <c r="D474" s="222" t="s">
        <v>151</v>
      </c>
      <c r="E474" s="40"/>
      <c r="F474" s="223" t="s">
        <v>725</v>
      </c>
      <c r="G474" s="40"/>
      <c r="H474" s="40"/>
      <c r="I474" s="219"/>
      <c r="J474" s="40"/>
      <c r="K474" s="40"/>
      <c r="L474" s="44"/>
      <c r="M474" s="220"/>
      <c r="N474" s="221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151</v>
      </c>
      <c r="AU474" s="17" t="s">
        <v>147</v>
      </c>
    </row>
    <row r="475" s="2" customFormat="1" ht="16.5" customHeight="1">
      <c r="A475" s="38"/>
      <c r="B475" s="39"/>
      <c r="C475" s="204" t="s">
        <v>726</v>
      </c>
      <c r="D475" s="204" t="s">
        <v>141</v>
      </c>
      <c r="E475" s="205" t="s">
        <v>727</v>
      </c>
      <c r="F475" s="206" t="s">
        <v>728</v>
      </c>
      <c r="G475" s="207" t="s">
        <v>215</v>
      </c>
      <c r="H475" s="208">
        <v>0.56100000000000005</v>
      </c>
      <c r="I475" s="209"/>
      <c r="J475" s="210">
        <f>ROUND(I475*H475,2)</f>
        <v>0</v>
      </c>
      <c r="K475" s="206" t="s">
        <v>145</v>
      </c>
      <c r="L475" s="44"/>
      <c r="M475" s="211" t="s">
        <v>19</v>
      </c>
      <c r="N475" s="212" t="s">
        <v>42</v>
      </c>
      <c r="O475" s="84"/>
      <c r="P475" s="213">
        <f>O475*H475</f>
        <v>0</v>
      </c>
      <c r="Q475" s="213">
        <v>0</v>
      </c>
      <c r="R475" s="213">
        <f>Q475*H475</f>
        <v>0</v>
      </c>
      <c r="S475" s="213">
        <v>0</v>
      </c>
      <c r="T475" s="21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5" t="s">
        <v>252</v>
      </c>
      <c r="AT475" s="215" t="s">
        <v>141</v>
      </c>
      <c r="AU475" s="215" t="s">
        <v>147</v>
      </c>
      <c r="AY475" s="17" t="s">
        <v>138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7" t="s">
        <v>147</v>
      </c>
      <c r="BK475" s="216">
        <f>ROUND(I475*H475,2)</f>
        <v>0</v>
      </c>
      <c r="BL475" s="17" t="s">
        <v>252</v>
      </c>
      <c r="BM475" s="215" t="s">
        <v>729</v>
      </c>
    </row>
    <row r="476" s="2" customFormat="1">
      <c r="A476" s="38"/>
      <c r="B476" s="39"/>
      <c r="C476" s="40"/>
      <c r="D476" s="217" t="s">
        <v>149</v>
      </c>
      <c r="E476" s="40"/>
      <c r="F476" s="218" t="s">
        <v>730</v>
      </c>
      <c r="G476" s="40"/>
      <c r="H476" s="40"/>
      <c r="I476" s="219"/>
      <c r="J476" s="40"/>
      <c r="K476" s="40"/>
      <c r="L476" s="44"/>
      <c r="M476" s="220"/>
      <c r="N476" s="221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149</v>
      </c>
      <c r="AU476" s="17" t="s">
        <v>147</v>
      </c>
    </row>
    <row r="477" s="2" customFormat="1">
      <c r="A477" s="38"/>
      <c r="B477" s="39"/>
      <c r="C477" s="40"/>
      <c r="D477" s="222" t="s">
        <v>151</v>
      </c>
      <c r="E477" s="40"/>
      <c r="F477" s="223" t="s">
        <v>731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151</v>
      </c>
      <c r="AU477" s="17" t="s">
        <v>147</v>
      </c>
    </row>
    <row r="478" s="12" customFormat="1" ht="22.8" customHeight="1">
      <c r="A478" s="12"/>
      <c r="B478" s="188"/>
      <c r="C478" s="189"/>
      <c r="D478" s="190" t="s">
        <v>69</v>
      </c>
      <c r="E478" s="202" t="s">
        <v>732</v>
      </c>
      <c r="F478" s="202" t="s">
        <v>733</v>
      </c>
      <c r="G478" s="189"/>
      <c r="H478" s="189"/>
      <c r="I478" s="192"/>
      <c r="J478" s="203">
        <f>BK478</f>
        <v>0</v>
      </c>
      <c r="K478" s="189"/>
      <c r="L478" s="194"/>
      <c r="M478" s="195"/>
      <c r="N478" s="196"/>
      <c r="O478" s="196"/>
      <c r="P478" s="197">
        <f>SUM(P479:P497)</f>
        <v>0</v>
      </c>
      <c r="Q478" s="196"/>
      <c r="R478" s="197">
        <f>SUM(R479:R497)</f>
        <v>0.0052099200000000007</v>
      </c>
      <c r="S478" s="196"/>
      <c r="T478" s="198">
        <f>SUM(T479:T497)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99" t="s">
        <v>147</v>
      </c>
      <c r="AT478" s="200" t="s">
        <v>69</v>
      </c>
      <c r="AU478" s="200" t="s">
        <v>78</v>
      </c>
      <c r="AY478" s="199" t="s">
        <v>138</v>
      </c>
      <c r="BK478" s="201">
        <f>SUM(BK479:BK497)</f>
        <v>0</v>
      </c>
    </row>
    <row r="479" s="2" customFormat="1" ht="16.5" customHeight="1">
      <c r="A479" s="38"/>
      <c r="B479" s="39"/>
      <c r="C479" s="204" t="s">
        <v>734</v>
      </c>
      <c r="D479" s="204" t="s">
        <v>141</v>
      </c>
      <c r="E479" s="205" t="s">
        <v>735</v>
      </c>
      <c r="F479" s="206" t="s">
        <v>736</v>
      </c>
      <c r="G479" s="207" t="s">
        <v>144</v>
      </c>
      <c r="H479" s="208">
        <v>8.0340000000000007</v>
      </c>
      <c r="I479" s="209"/>
      <c r="J479" s="210">
        <f>ROUND(I479*H479,2)</f>
        <v>0</v>
      </c>
      <c r="K479" s="206" t="s">
        <v>145</v>
      </c>
      <c r="L479" s="44"/>
      <c r="M479" s="211" t="s">
        <v>19</v>
      </c>
      <c r="N479" s="212" t="s">
        <v>42</v>
      </c>
      <c r="O479" s="84"/>
      <c r="P479" s="213">
        <f>O479*H479</f>
        <v>0</v>
      </c>
      <c r="Q479" s="213">
        <v>8.0000000000000007E-05</v>
      </c>
      <c r="R479" s="213">
        <f>Q479*H479</f>
        <v>0.00064272000000000016</v>
      </c>
      <c r="S479" s="213">
        <v>0</v>
      </c>
      <c r="T479" s="21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5" t="s">
        <v>252</v>
      </c>
      <c r="AT479" s="215" t="s">
        <v>141</v>
      </c>
      <c r="AU479" s="215" t="s">
        <v>147</v>
      </c>
      <c r="AY479" s="17" t="s">
        <v>138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7" t="s">
        <v>147</v>
      </c>
      <c r="BK479" s="216">
        <f>ROUND(I479*H479,2)</f>
        <v>0</v>
      </c>
      <c r="BL479" s="17" t="s">
        <v>252</v>
      </c>
      <c r="BM479" s="215" t="s">
        <v>737</v>
      </c>
    </row>
    <row r="480" s="2" customFormat="1">
      <c r="A480" s="38"/>
      <c r="B480" s="39"/>
      <c r="C480" s="40"/>
      <c r="D480" s="217" t="s">
        <v>149</v>
      </c>
      <c r="E480" s="40"/>
      <c r="F480" s="218" t="s">
        <v>738</v>
      </c>
      <c r="G480" s="40"/>
      <c r="H480" s="40"/>
      <c r="I480" s="219"/>
      <c r="J480" s="40"/>
      <c r="K480" s="40"/>
      <c r="L480" s="44"/>
      <c r="M480" s="220"/>
      <c r="N480" s="221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149</v>
      </c>
      <c r="AU480" s="17" t="s">
        <v>147</v>
      </c>
    </row>
    <row r="481" s="2" customFormat="1">
      <c r="A481" s="38"/>
      <c r="B481" s="39"/>
      <c r="C481" s="40"/>
      <c r="D481" s="222" t="s">
        <v>151</v>
      </c>
      <c r="E481" s="40"/>
      <c r="F481" s="223" t="s">
        <v>739</v>
      </c>
      <c r="G481" s="40"/>
      <c r="H481" s="40"/>
      <c r="I481" s="219"/>
      <c r="J481" s="40"/>
      <c r="K481" s="40"/>
      <c r="L481" s="44"/>
      <c r="M481" s="220"/>
      <c r="N481" s="221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151</v>
      </c>
      <c r="AU481" s="17" t="s">
        <v>147</v>
      </c>
    </row>
    <row r="482" s="13" customFormat="1">
      <c r="A482" s="13"/>
      <c r="B482" s="224"/>
      <c r="C482" s="225"/>
      <c r="D482" s="217" t="s">
        <v>153</v>
      </c>
      <c r="E482" s="226" t="s">
        <v>19</v>
      </c>
      <c r="F482" s="227" t="s">
        <v>740</v>
      </c>
      <c r="G482" s="225"/>
      <c r="H482" s="228">
        <v>6.758</v>
      </c>
      <c r="I482" s="229"/>
      <c r="J482" s="225"/>
      <c r="K482" s="225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153</v>
      </c>
      <c r="AU482" s="234" t="s">
        <v>147</v>
      </c>
      <c r="AV482" s="13" t="s">
        <v>147</v>
      </c>
      <c r="AW482" s="13" t="s">
        <v>32</v>
      </c>
      <c r="AX482" s="13" t="s">
        <v>70</v>
      </c>
      <c r="AY482" s="234" t="s">
        <v>138</v>
      </c>
    </row>
    <row r="483" s="13" customFormat="1">
      <c r="A483" s="13"/>
      <c r="B483" s="224"/>
      <c r="C483" s="225"/>
      <c r="D483" s="217" t="s">
        <v>153</v>
      </c>
      <c r="E483" s="226" t="s">
        <v>19</v>
      </c>
      <c r="F483" s="227" t="s">
        <v>741</v>
      </c>
      <c r="G483" s="225"/>
      <c r="H483" s="228">
        <v>0.39600000000000002</v>
      </c>
      <c r="I483" s="229"/>
      <c r="J483" s="225"/>
      <c r="K483" s="225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153</v>
      </c>
      <c r="AU483" s="234" t="s">
        <v>147</v>
      </c>
      <c r="AV483" s="13" t="s">
        <v>147</v>
      </c>
      <c r="AW483" s="13" t="s">
        <v>32</v>
      </c>
      <c r="AX483" s="13" t="s">
        <v>70</v>
      </c>
      <c r="AY483" s="234" t="s">
        <v>138</v>
      </c>
    </row>
    <row r="484" s="13" customFormat="1">
      <c r="A484" s="13"/>
      <c r="B484" s="224"/>
      <c r="C484" s="225"/>
      <c r="D484" s="217" t="s">
        <v>153</v>
      </c>
      <c r="E484" s="226" t="s">
        <v>19</v>
      </c>
      <c r="F484" s="227" t="s">
        <v>742</v>
      </c>
      <c r="G484" s="225"/>
      <c r="H484" s="228">
        <v>0.88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153</v>
      </c>
      <c r="AU484" s="234" t="s">
        <v>147</v>
      </c>
      <c r="AV484" s="13" t="s">
        <v>147</v>
      </c>
      <c r="AW484" s="13" t="s">
        <v>32</v>
      </c>
      <c r="AX484" s="13" t="s">
        <v>70</v>
      </c>
      <c r="AY484" s="234" t="s">
        <v>138</v>
      </c>
    </row>
    <row r="485" s="14" customFormat="1">
      <c r="A485" s="14"/>
      <c r="B485" s="235"/>
      <c r="C485" s="236"/>
      <c r="D485" s="217" t="s">
        <v>153</v>
      </c>
      <c r="E485" s="237" t="s">
        <v>19</v>
      </c>
      <c r="F485" s="238" t="s">
        <v>170</v>
      </c>
      <c r="G485" s="236"/>
      <c r="H485" s="239">
        <v>8.0340000000000007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153</v>
      </c>
      <c r="AU485" s="245" t="s">
        <v>147</v>
      </c>
      <c r="AV485" s="14" t="s">
        <v>146</v>
      </c>
      <c r="AW485" s="14" t="s">
        <v>32</v>
      </c>
      <c r="AX485" s="14" t="s">
        <v>78</v>
      </c>
      <c r="AY485" s="245" t="s">
        <v>138</v>
      </c>
    </row>
    <row r="486" s="2" customFormat="1" ht="16.5" customHeight="1">
      <c r="A486" s="38"/>
      <c r="B486" s="39"/>
      <c r="C486" s="204" t="s">
        <v>743</v>
      </c>
      <c r="D486" s="204" t="s">
        <v>141</v>
      </c>
      <c r="E486" s="205" t="s">
        <v>744</v>
      </c>
      <c r="F486" s="206" t="s">
        <v>745</v>
      </c>
      <c r="G486" s="207" t="s">
        <v>144</v>
      </c>
      <c r="H486" s="208">
        <v>8.3040000000000003</v>
      </c>
      <c r="I486" s="209"/>
      <c r="J486" s="210">
        <f>ROUND(I486*H486,2)</f>
        <v>0</v>
      </c>
      <c r="K486" s="206" t="s">
        <v>145</v>
      </c>
      <c r="L486" s="44"/>
      <c r="M486" s="211" t="s">
        <v>19</v>
      </c>
      <c r="N486" s="212" t="s">
        <v>42</v>
      </c>
      <c r="O486" s="84"/>
      <c r="P486" s="213">
        <f>O486*H486</f>
        <v>0</v>
      </c>
      <c r="Q486" s="213">
        <v>0.00013999999999999999</v>
      </c>
      <c r="R486" s="213">
        <f>Q486*H486</f>
        <v>0.00116256</v>
      </c>
      <c r="S486" s="213">
        <v>0</v>
      </c>
      <c r="T486" s="21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5" t="s">
        <v>252</v>
      </c>
      <c r="AT486" s="215" t="s">
        <v>141</v>
      </c>
      <c r="AU486" s="215" t="s">
        <v>147</v>
      </c>
      <c r="AY486" s="17" t="s">
        <v>138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147</v>
      </c>
      <c r="BK486" s="216">
        <f>ROUND(I486*H486,2)</f>
        <v>0</v>
      </c>
      <c r="BL486" s="17" t="s">
        <v>252</v>
      </c>
      <c r="BM486" s="215" t="s">
        <v>746</v>
      </c>
    </row>
    <row r="487" s="2" customFormat="1">
      <c r="A487" s="38"/>
      <c r="B487" s="39"/>
      <c r="C487" s="40"/>
      <c r="D487" s="217" t="s">
        <v>149</v>
      </c>
      <c r="E487" s="40"/>
      <c r="F487" s="218" t="s">
        <v>747</v>
      </c>
      <c r="G487" s="40"/>
      <c r="H487" s="40"/>
      <c r="I487" s="219"/>
      <c r="J487" s="40"/>
      <c r="K487" s="40"/>
      <c r="L487" s="44"/>
      <c r="M487" s="220"/>
      <c r="N487" s="221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149</v>
      </c>
      <c r="AU487" s="17" t="s">
        <v>147</v>
      </c>
    </row>
    <row r="488" s="2" customFormat="1">
      <c r="A488" s="38"/>
      <c r="B488" s="39"/>
      <c r="C488" s="40"/>
      <c r="D488" s="222" t="s">
        <v>151</v>
      </c>
      <c r="E488" s="40"/>
      <c r="F488" s="223" t="s">
        <v>748</v>
      </c>
      <c r="G488" s="40"/>
      <c r="H488" s="40"/>
      <c r="I488" s="219"/>
      <c r="J488" s="40"/>
      <c r="K488" s="40"/>
      <c r="L488" s="44"/>
      <c r="M488" s="220"/>
      <c r="N488" s="221"/>
      <c r="O488" s="84"/>
      <c r="P488" s="84"/>
      <c r="Q488" s="84"/>
      <c r="R488" s="84"/>
      <c r="S488" s="84"/>
      <c r="T488" s="85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151</v>
      </c>
      <c r="AU488" s="17" t="s">
        <v>147</v>
      </c>
    </row>
    <row r="489" s="2" customFormat="1" ht="16.5" customHeight="1">
      <c r="A489" s="38"/>
      <c r="B489" s="39"/>
      <c r="C489" s="204" t="s">
        <v>749</v>
      </c>
      <c r="D489" s="204" t="s">
        <v>141</v>
      </c>
      <c r="E489" s="205" t="s">
        <v>750</v>
      </c>
      <c r="F489" s="206" t="s">
        <v>751</v>
      </c>
      <c r="G489" s="207" t="s">
        <v>144</v>
      </c>
      <c r="H489" s="208">
        <v>8.3040000000000003</v>
      </c>
      <c r="I489" s="209"/>
      <c r="J489" s="210">
        <f>ROUND(I489*H489,2)</f>
        <v>0</v>
      </c>
      <c r="K489" s="206" t="s">
        <v>145</v>
      </c>
      <c r="L489" s="44"/>
      <c r="M489" s="211" t="s">
        <v>19</v>
      </c>
      <c r="N489" s="212" t="s">
        <v>42</v>
      </c>
      <c r="O489" s="84"/>
      <c r="P489" s="213">
        <f>O489*H489</f>
        <v>0</v>
      </c>
      <c r="Q489" s="213">
        <v>0.00017000000000000001</v>
      </c>
      <c r="R489" s="213">
        <f>Q489*H489</f>
        <v>0.0014116800000000002</v>
      </c>
      <c r="S489" s="213">
        <v>0</v>
      </c>
      <c r="T489" s="214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15" t="s">
        <v>252</v>
      </c>
      <c r="AT489" s="215" t="s">
        <v>141</v>
      </c>
      <c r="AU489" s="215" t="s">
        <v>147</v>
      </c>
      <c r="AY489" s="17" t="s">
        <v>138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7" t="s">
        <v>147</v>
      </c>
      <c r="BK489" s="216">
        <f>ROUND(I489*H489,2)</f>
        <v>0</v>
      </c>
      <c r="BL489" s="17" t="s">
        <v>252</v>
      </c>
      <c r="BM489" s="215" t="s">
        <v>752</v>
      </c>
    </row>
    <row r="490" s="2" customFormat="1">
      <c r="A490" s="38"/>
      <c r="B490" s="39"/>
      <c r="C490" s="40"/>
      <c r="D490" s="217" t="s">
        <v>149</v>
      </c>
      <c r="E490" s="40"/>
      <c r="F490" s="218" t="s">
        <v>753</v>
      </c>
      <c r="G490" s="40"/>
      <c r="H490" s="40"/>
      <c r="I490" s="219"/>
      <c r="J490" s="40"/>
      <c r="K490" s="40"/>
      <c r="L490" s="44"/>
      <c r="M490" s="220"/>
      <c r="N490" s="221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149</v>
      </c>
      <c r="AU490" s="17" t="s">
        <v>147</v>
      </c>
    </row>
    <row r="491" s="2" customFormat="1">
      <c r="A491" s="38"/>
      <c r="B491" s="39"/>
      <c r="C491" s="40"/>
      <c r="D491" s="222" t="s">
        <v>151</v>
      </c>
      <c r="E491" s="40"/>
      <c r="F491" s="223" t="s">
        <v>754</v>
      </c>
      <c r="G491" s="40"/>
      <c r="H491" s="40"/>
      <c r="I491" s="219"/>
      <c r="J491" s="40"/>
      <c r="K491" s="40"/>
      <c r="L491" s="44"/>
      <c r="M491" s="220"/>
      <c r="N491" s="221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151</v>
      </c>
      <c r="AU491" s="17" t="s">
        <v>147</v>
      </c>
    </row>
    <row r="492" s="2" customFormat="1" ht="16.5" customHeight="1">
      <c r="A492" s="38"/>
      <c r="B492" s="39"/>
      <c r="C492" s="204" t="s">
        <v>755</v>
      </c>
      <c r="D492" s="204" t="s">
        <v>141</v>
      </c>
      <c r="E492" s="205" t="s">
        <v>756</v>
      </c>
      <c r="F492" s="206" t="s">
        <v>757</v>
      </c>
      <c r="G492" s="207" t="s">
        <v>144</v>
      </c>
      <c r="H492" s="208">
        <v>8.3040000000000003</v>
      </c>
      <c r="I492" s="209"/>
      <c r="J492" s="210">
        <f>ROUND(I492*H492,2)</f>
        <v>0</v>
      </c>
      <c r="K492" s="206" t="s">
        <v>145</v>
      </c>
      <c r="L492" s="44"/>
      <c r="M492" s="211" t="s">
        <v>19</v>
      </c>
      <c r="N492" s="212" t="s">
        <v>42</v>
      </c>
      <c r="O492" s="84"/>
      <c r="P492" s="213">
        <f>O492*H492</f>
        <v>0</v>
      </c>
      <c r="Q492" s="213">
        <v>0.00012</v>
      </c>
      <c r="R492" s="213">
        <f>Q492*H492</f>
        <v>0.00099648000000000011</v>
      </c>
      <c r="S492" s="213">
        <v>0</v>
      </c>
      <c r="T492" s="21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5" t="s">
        <v>252</v>
      </c>
      <c r="AT492" s="215" t="s">
        <v>141</v>
      </c>
      <c r="AU492" s="215" t="s">
        <v>147</v>
      </c>
      <c r="AY492" s="17" t="s">
        <v>138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17" t="s">
        <v>147</v>
      </c>
      <c r="BK492" s="216">
        <f>ROUND(I492*H492,2)</f>
        <v>0</v>
      </c>
      <c r="BL492" s="17" t="s">
        <v>252</v>
      </c>
      <c r="BM492" s="215" t="s">
        <v>758</v>
      </c>
    </row>
    <row r="493" s="2" customFormat="1">
      <c r="A493" s="38"/>
      <c r="B493" s="39"/>
      <c r="C493" s="40"/>
      <c r="D493" s="217" t="s">
        <v>149</v>
      </c>
      <c r="E493" s="40"/>
      <c r="F493" s="218" t="s">
        <v>759</v>
      </c>
      <c r="G493" s="40"/>
      <c r="H493" s="40"/>
      <c r="I493" s="219"/>
      <c r="J493" s="40"/>
      <c r="K493" s="40"/>
      <c r="L493" s="44"/>
      <c r="M493" s="220"/>
      <c r="N493" s="221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149</v>
      </c>
      <c r="AU493" s="17" t="s">
        <v>147</v>
      </c>
    </row>
    <row r="494" s="2" customFormat="1">
      <c r="A494" s="38"/>
      <c r="B494" s="39"/>
      <c r="C494" s="40"/>
      <c r="D494" s="222" t="s">
        <v>151</v>
      </c>
      <c r="E494" s="40"/>
      <c r="F494" s="223" t="s">
        <v>760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151</v>
      </c>
      <c r="AU494" s="17" t="s">
        <v>147</v>
      </c>
    </row>
    <row r="495" s="2" customFormat="1" ht="16.5" customHeight="1">
      <c r="A495" s="38"/>
      <c r="B495" s="39"/>
      <c r="C495" s="204" t="s">
        <v>761</v>
      </c>
      <c r="D495" s="204" t="s">
        <v>141</v>
      </c>
      <c r="E495" s="205" t="s">
        <v>762</v>
      </c>
      <c r="F495" s="206" t="s">
        <v>763</v>
      </c>
      <c r="G495" s="207" t="s">
        <v>144</v>
      </c>
      <c r="H495" s="208">
        <v>8.3040000000000003</v>
      </c>
      <c r="I495" s="209"/>
      <c r="J495" s="210">
        <f>ROUND(I495*H495,2)</f>
        <v>0</v>
      </c>
      <c r="K495" s="206" t="s">
        <v>145</v>
      </c>
      <c r="L495" s="44"/>
      <c r="M495" s="211" t="s">
        <v>19</v>
      </c>
      <c r="N495" s="212" t="s">
        <v>42</v>
      </c>
      <c r="O495" s="84"/>
      <c r="P495" s="213">
        <f>O495*H495</f>
        <v>0</v>
      </c>
      <c r="Q495" s="213">
        <v>0.00012</v>
      </c>
      <c r="R495" s="213">
        <f>Q495*H495</f>
        <v>0.00099648000000000011</v>
      </c>
      <c r="S495" s="213">
        <v>0</v>
      </c>
      <c r="T495" s="21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5" t="s">
        <v>252</v>
      </c>
      <c r="AT495" s="215" t="s">
        <v>141</v>
      </c>
      <c r="AU495" s="215" t="s">
        <v>147</v>
      </c>
      <c r="AY495" s="17" t="s">
        <v>138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7" t="s">
        <v>147</v>
      </c>
      <c r="BK495" s="216">
        <f>ROUND(I495*H495,2)</f>
        <v>0</v>
      </c>
      <c r="BL495" s="17" t="s">
        <v>252</v>
      </c>
      <c r="BM495" s="215" t="s">
        <v>764</v>
      </c>
    </row>
    <row r="496" s="2" customFormat="1">
      <c r="A496" s="38"/>
      <c r="B496" s="39"/>
      <c r="C496" s="40"/>
      <c r="D496" s="217" t="s">
        <v>149</v>
      </c>
      <c r="E496" s="40"/>
      <c r="F496" s="218" t="s">
        <v>765</v>
      </c>
      <c r="G496" s="40"/>
      <c r="H496" s="40"/>
      <c r="I496" s="219"/>
      <c r="J496" s="40"/>
      <c r="K496" s="40"/>
      <c r="L496" s="44"/>
      <c r="M496" s="220"/>
      <c r="N496" s="22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149</v>
      </c>
      <c r="AU496" s="17" t="s">
        <v>147</v>
      </c>
    </row>
    <row r="497" s="2" customFormat="1">
      <c r="A497" s="38"/>
      <c r="B497" s="39"/>
      <c r="C497" s="40"/>
      <c r="D497" s="222" t="s">
        <v>151</v>
      </c>
      <c r="E497" s="40"/>
      <c r="F497" s="223" t="s">
        <v>766</v>
      </c>
      <c r="G497" s="40"/>
      <c r="H497" s="40"/>
      <c r="I497" s="219"/>
      <c r="J497" s="40"/>
      <c r="K497" s="40"/>
      <c r="L497" s="44"/>
      <c r="M497" s="220"/>
      <c r="N497" s="221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151</v>
      </c>
      <c r="AU497" s="17" t="s">
        <v>147</v>
      </c>
    </row>
    <row r="498" s="12" customFormat="1" ht="22.8" customHeight="1">
      <c r="A498" s="12"/>
      <c r="B498" s="188"/>
      <c r="C498" s="189"/>
      <c r="D498" s="190" t="s">
        <v>69</v>
      </c>
      <c r="E498" s="202" t="s">
        <v>767</v>
      </c>
      <c r="F498" s="202" t="s">
        <v>768</v>
      </c>
      <c r="G498" s="189"/>
      <c r="H498" s="189"/>
      <c r="I498" s="192"/>
      <c r="J498" s="203">
        <f>BK498</f>
        <v>0</v>
      </c>
      <c r="K498" s="189"/>
      <c r="L498" s="194"/>
      <c r="M498" s="195"/>
      <c r="N498" s="196"/>
      <c r="O498" s="196"/>
      <c r="P498" s="197">
        <f>SUM(P499:P556)</f>
        <v>0</v>
      </c>
      <c r="Q498" s="196"/>
      <c r="R498" s="197">
        <f>SUM(R499:R556)</f>
        <v>0.44799800000000001</v>
      </c>
      <c r="S498" s="196"/>
      <c r="T498" s="198">
        <f>SUM(T499:T556)</f>
        <v>0.093061999999999992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199" t="s">
        <v>147</v>
      </c>
      <c r="AT498" s="200" t="s">
        <v>69</v>
      </c>
      <c r="AU498" s="200" t="s">
        <v>78</v>
      </c>
      <c r="AY498" s="199" t="s">
        <v>138</v>
      </c>
      <c r="BK498" s="201">
        <f>SUM(BK499:BK556)</f>
        <v>0</v>
      </c>
    </row>
    <row r="499" s="2" customFormat="1" ht="16.5" customHeight="1">
      <c r="A499" s="38"/>
      <c r="B499" s="39"/>
      <c r="C499" s="204" t="s">
        <v>769</v>
      </c>
      <c r="D499" s="204" t="s">
        <v>141</v>
      </c>
      <c r="E499" s="205" t="s">
        <v>770</v>
      </c>
      <c r="F499" s="206" t="s">
        <v>771</v>
      </c>
      <c r="G499" s="207" t="s">
        <v>144</v>
      </c>
      <c r="H499" s="208">
        <v>300.19999999999999</v>
      </c>
      <c r="I499" s="209"/>
      <c r="J499" s="210">
        <f>ROUND(I499*H499,2)</f>
        <v>0</v>
      </c>
      <c r="K499" s="206" t="s">
        <v>145</v>
      </c>
      <c r="L499" s="44"/>
      <c r="M499" s="211" t="s">
        <v>19</v>
      </c>
      <c r="N499" s="212" t="s">
        <v>42</v>
      </c>
      <c r="O499" s="84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252</v>
      </c>
      <c r="AT499" s="215" t="s">
        <v>141</v>
      </c>
      <c r="AU499" s="215" t="s">
        <v>147</v>
      </c>
      <c r="AY499" s="17" t="s">
        <v>138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147</v>
      </c>
      <c r="BK499" s="216">
        <f>ROUND(I499*H499,2)</f>
        <v>0</v>
      </c>
      <c r="BL499" s="17" t="s">
        <v>252</v>
      </c>
      <c r="BM499" s="215" t="s">
        <v>772</v>
      </c>
    </row>
    <row r="500" s="2" customFormat="1">
      <c r="A500" s="38"/>
      <c r="B500" s="39"/>
      <c r="C500" s="40"/>
      <c r="D500" s="217" t="s">
        <v>149</v>
      </c>
      <c r="E500" s="40"/>
      <c r="F500" s="218" t="s">
        <v>773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149</v>
      </c>
      <c r="AU500" s="17" t="s">
        <v>147</v>
      </c>
    </row>
    <row r="501" s="2" customFormat="1">
      <c r="A501" s="38"/>
      <c r="B501" s="39"/>
      <c r="C501" s="40"/>
      <c r="D501" s="222" t="s">
        <v>151</v>
      </c>
      <c r="E501" s="40"/>
      <c r="F501" s="223" t="s">
        <v>774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151</v>
      </c>
      <c r="AU501" s="17" t="s">
        <v>147</v>
      </c>
    </row>
    <row r="502" s="13" customFormat="1">
      <c r="A502" s="13"/>
      <c r="B502" s="224"/>
      <c r="C502" s="225"/>
      <c r="D502" s="217" t="s">
        <v>153</v>
      </c>
      <c r="E502" s="226" t="s">
        <v>19</v>
      </c>
      <c r="F502" s="227" t="s">
        <v>775</v>
      </c>
      <c r="G502" s="225"/>
      <c r="H502" s="228">
        <v>47.539999999999999</v>
      </c>
      <c r="I502" s="229"/>
      <c r="J502" s="225"/>
      <c r="K502" s="225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153</v>
      </c>
      <c r="AU502" s="234" t="s">
        <v>147</v>
      </c>
      <c r="AV502" s="13" t="s">
        <v>147</v>
      </c>
      <c r="AW502" s="13" t="s">
        <v>32</v>
      </c>
      <c r="AX502" s="13" t="s">
        <v>70</v>
      </c>
      <c r="AY502" s="234" t="s">
        <v>138</v>
      </c>
    </row>
    <row r="503" s="13" customFormat="1">
      <c r="A503" s="13"/>
      <c r="B503" s="224"/>
      <c r="C503" s="225"/>
      <c r="D503" s="217" t="s">
        <v>153</v>
      </c>
      <c r="E503" s="226" t="s">
        <v>19</v>
      </c>
      <c r="F503" s="227" t="s">
        <v>776</v>
      </c>
      <c r="G503" s="225"/>
      <c r="H503" s="228">
        <v>5.6050000000000004</v>
      </c>
      <c r="I503" s="229"/>
      <c r="J503" s="225"/>
      <c r="K503" s="225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153</v>
      </c>
      <c r="AU503" s="234" t="s">
        <v>147</v>
      </c>
      <c r="AV503" s="13" t="s">
        <v>147</v>
      </c>
      <c r="AW503" s="13" t="s">
        <v>32</v>
      </c>
      <c r="AX503" s="13" t="s">
        <v>70</v>
      </c>
      <c r="AY503" s="234" t="s">
        <v>138</v>
      </c>
    </row>
    <row r="504" s="13" customFormat="1">
      <c r="A504" s="13"/>
      <c r="B504" s="224"/>
      <c r="C504" s="225"/>
      <c r="D504" s="217" t="s">
        <v>153</v>
      </c>
      <c r="E504" s="226" t="s">
        <v>19</v>
      </c>
      <c r="F504" s="227" t="s">
        <v>777</v>
      </c>
      <c r="G504" s="225"/>
      <c r="H504" s="228">
        <v>58.384999999999998</v>
      </c>
      <c r="I504" s="229"/>
      <c r="J504" s="225"/>
      <c r="K504" s="225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153</v>
      </c>
      <c r="AU504" s="234" t="s">
        <v>147</v>
      </c>
      <c r="AV504" s="13" t="s">
        <v>147</v>
      </c>
      <c r="AW504" s="13" t="s">
        <v>32</v>
      </c>
      <c r="AX504" s="13" t="s">
        <v>70</v>
      </c>
      <c r="AY504" s="234" t="s">
        <v>138</v>
      </c>
    </row>
    <row r="505" s="13" customFormat="1">
      <c r="A505" s="13"/>
      <c r="B505" s="224"/>
      <c r="C505" s="225"/>
      <c r="D505" s="217" t="s">
        <v>153</v>
      </c>
      <c r="E505" s="226" t="s">
        <v>19</v>
      </c>
      <c r="F505" s="227" t="s">
        <v>778</v>
      </c>
      <c r="G505" s="225"/>
      <c r="H505" s="228">
        <v>-10.140000000000001</v>
      </c>
      <c r="I505" s="229"/>
      <c r="J505" s="225"/>
      <c r="K505" s="225"/>
      <c r="L505" s="230"/>
      <c r="M505" s="231"/>
      <c r="N505" s="232"/>
      <c r="O505" s="232"/>
      <c r="P505" s="232"/>
      <c r="Q505" s="232"/>
      <c r="R505" s="232"/>
      <c r="S505" s="232"/>
      <c r="T505" s="23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4" t="s">
        <v>153</v>
      </c>
      <c r="AU505" s="234" t="s">
        <v>147</v>
      </c>
      <c r="AV505" s="13" t="s">
        <v>147</v>
      </c>
      <c r="AW505" s="13" t="s">
        <v>32</v>
      </c>
      <c r="AX505" s="13" t="s">
        <v>70</v>
      </c>
      <c r="AY505" s="234" t="s">
        <v>138</v>
      </c>
    </row>
    <row r="506" s="13" customFormat="1">
      <c r="A506" s="13"/>
      <c r="B506" s="224"/>
      <c r="C506" s="225"/>
      <c r="D506" s="217" t="s">
        <v>153</v>
      </c>
      <c r="E506" s="226" t="s">
        <v>19</v>
      </c>
      <c r="F506" s="227" t="s">
        <v>779</v>
      </c>
      <c r="G506" s="225"/>
      <c r="H506" s="228">
        <v>15.85</v>
      </c>
      <c r="I506" s="229"/>
      <c r="J506" s="225"/>
      <c r="K506" s="225"/>
      <c r="L506" s="230"/>
      <c r="M506" s="231"/>
      <c r="N506" s="232"/>
      <c r="O506" s="232"/>
      <c r="P506" s="232"/>
      <c r="Q506" s="232"/>
      <c r="R506" s="232"/>
      <c r="S506" s="232"/>
      <c r="T506" s="23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4" t="s">
        <v>153</v>
      </c>
      <c r="AU506" s="234" t="s">
        <v>147</v>
      </c>
      <c r="AV506" s="13" t="s">
        <v>147</v>
      </c>
      <c r="AW506" s="13" t="s">
        <v>32</v>
      </c>
      <c r="AX506" s="13" t="s">
        <v>70</v>
      </c>
      <c r="AY506" s="234" t="s">
        <v>138</v>
      </c>
    </row>
    <row r="507" s="13" customFormat="1">
      <c r="A507" s="13"/>
      <c r="B507" s="224"/>
      <c r="C507" s="225"/>
      <c r="D507" s="217" t="s">
        <v>153</v>
      </c>
      <c r="E507" s="226" t="s">
        <v>19</v>
      </c>
      <c r="F507" s="227" t="s">
        <v>780</v>
      </c>
      <c r="G507" s="225"/>
      <c r="H507" s="228">
        <v>72.920000000000002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153</v>
      </c>
      <c r="AU507" s="234" t="s">
        <v>147</v>
      </c>
      <c r="AV507" s="13" t="s">
        <v>147</v>
      </c>
      <c r="AW507" s="13" t="s">
        <v>32</v>
      </c>
      <c r="AX507" s="13" t="s">
        <v>70</v>
      </c>
      <c r="AY507" s="234" t="s">
        <v>138</v>
      </c>
    </row>
    <row r="508" s="13" customFormat="1">
      <c r="A508" s="13"/>
      <c r="B508" s="224"/>
      <c r="C508" s="225"/>
      <c r="D508" s="217" t="s">
        <v>153</v>
      </c>
      <c r="E508" s="226" t="s">
        <v>19</v>
      </c>
      <c r="F508" s="227" t="s">
        <v>781</v>
      </c>
      <c r="G508" s="225"/>
      <c r="H508" s="228">
        <v>10.74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153</v>
      </c>
      <c r="AU508" s="234" t="s">
        <v>147</v>
      </c>
      <c r="AV508" s="13" t="s">
        <v>147</v>
      </c>
      <c r="AW508" s="13" t="s">
        <v>32</v>
      </c>
      <c r="AX508" s="13" t="s">
        <v>70</v>
      </c>
      <c r="AY508" s="234" t="s">
        <v>138</v>
      </c>
    </row>
    <row r="509" s="13" customFormat="1">
      <c r="A509" s="13"/>
      <c r="B509" s="224"/>
      <c r="C509" s="225"/>
      <c r="D509" s="217" t="s">
        <v>153</v>
      </c>
      <c r="E509" s="226" t="s">
        <v>19</v>
      </c>
      <c r="F509" s="227" t="s">
        <v>782</v>
      </c>
      <c r="G509" s="225"/>
      <c r="H509" s="228">
        <v>57.25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153</v>
      </c>
      <c r="AU509" s="234" t="s">
        <v>147</v>
      </c>
      <c r="AV509" s="13" t="s">
        <v>147</v>
      </c>
      <c r="AW509" s="13" t="s">
        <v>32</v>
      </c>
      <c r="AX509" s="13" t="s">
        <v>70</v>
      </c>
      <c r="AY509" s="234" t="s">
        <v>138</v>
      </c>
    </row>
    <row r="510" s="13" customFormat="1">
      <c r="A510" s="13"/>
      <c r="B510" s="224"/>
      <c r="C510" s="225"/>
      <c r="D510" s="217" t="s">
        <v>153</v>
      </c>
      <c r="E510" s="226" t="s">
        <v>19</v>
      </c>
      <c r="F510" s="227" t="s">
        <v>783</v>
      </c>
      <c r="G510" s="225"/>
      <c r="H510" s="228">
        <v>42.049999999999997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153</v>
      </c>
      <c r="AU510" s="234" t="s">
        <v>147</v>
      </c>
      <c r="AV510" s="13" t="s">
        <v>147</v>
      </c>
      <c r="AW510" s="13" t="s">
        <v>32</v>
      </c>
      <c r="AX510" s="13" t="s">
        <v>70</v>
      </c>
      <c r="AY510" s="234" t="s">
        <v>138</v>
      </c>
    </row>
    <row r="511" s="14" customFormat="1">
      <c r="A511" s="14"/>
      <c r="B511" s="235"/>
      <c r="C511" s="236"/>
      <c r="D511" s="217" t="s">
        <v>153</v>
      </c>
      <c r="E511" s="237" t="s">
        <v>19</v>
      </c>
      <c r="F511" s="238" t="s">
        <v>170</v>
      </c>
      <c r="G511" s="236"/>
      <c r="H511" s="239">
        <v>300.19999999999999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153</v>
      </c>
      <c r="AU511" s="245" t="s">
        <v>147</v>
      </c>
      <c r="AV511" s="14" t="s">
        <v>146</v>
      </c>
      <c r="AW511" s="14" t="s">
        <v>32</v>
      </c>
      <c r="AX511" s="14" t="s">
        <v>78</v>
      </c>
      <c r="AY511" s="245" t="s">
        <v>138</v>
      </c>
    </row>
    <row r="512" s="2" customFormat="1" ht="16.5" customHeight="1">
      <c r="A512" s="38"/>
      <c r="B512" s="39"/>
      <c r="C512" s="204" t="s">
        <v>784</v>
      </c>
      <c r="D512" s="204" t="s">
        <v>141</v>
      </c>
      <c r="E512" s="205" t="s">
        <v>785</v>
      </c>
      <c r="F512" s="206" t="s">
        <v>786</v>
      </c>
      <c r="G512" s="207" t="s">
        <v>144</v>
      </c>
      <c r="H512" s="208">
        <v>300.19999999999999</v>
      </c>
      <c r="I512" s="209"/>
      <c r="J512" s="210">
        <f>ROUND(I512*H512,2)</f>
        <v>0</v>
      </c>
      <c r="K512" s="206" t="s">
        <v>145</v>
      </c>
      <c r="L512" s="44"/>
      <c r="M512" s="211" t="s">
        <v>19</v>
      </c>
      <c r="N512" s="212" t="s">
        <v>42</v>
      </c>
      <c r="O512" s="84"/>
      <c r="P512" s="213">
        <f>O512*H512</f>
        <v>0</v>
      </c>
      <c r="Q512" s="213">
        <v>0.001</v>
      </c>
      <c r="R512" s="213">
        <f>Q512*H512</f>
        <v>0.30020000000000002</v>
      </c>
      <c r="S512" s="213">
        <v>0.00031</v>
      </c>
      <c r="T512" s="214">
        <f>S512*H512</f>
        <v>0.093061999999999992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252</v>
      </c>
      <c r="AT512" s="215" t="s">
        <v>141</v>
      </c>
      <c r="AU512" s="215" t="s">
        <v>147</v>
      </c>
      <c r="AY512" s="17" t="s">
        <v>138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147</v>
      </c>
      <c r="BK512" s="216">
        <f>ROUND(I512*H512,2)</f>
        <v>0</v>
      </c>
      <c r="BL512" s="17" t="s">
        <v>252</v>
      </c>
      <c r="BM512" s="215" t="s">
        <v>787</v>
      </c>
    </row>
    <row r="513" s="2" customFormat="1">
      <c r="A513" s="38"/>
      <c r="B513" s="39"/>
      <c r="C513" s="40"/>
      <c r="D513" s="217" t="s">
        <v>149</v>
      </c>
      <c r="E513" s="40"/>
      <c r="F513" s="218" t="s">
        <v>788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149</v>
      </c>
      <c r="AU513" s="17" t="s">
        <v>147</v>
      </c>
    </row>
    <row r="514" s="2" customFormat="1">
      <c r="A514" s="38"/>
      <c r="B514" s="39"/>
      <c r="C514" s="40"/>
      <c r="D514" s="222" t="s">
        <v>151</v>
      </c>
      <c r="E514" s="40"/>
      <c r="F514" s="223" t="s">
        <v>789</v>
      </c>
      <c r="G514" s="40"/>
      <c r="H514" s="40"/>
      <c r="I514" s="219"/>
      <c r="J514" s="40"/>
      <c r="K514" s="40"/>
      <c r="L514" s="44"/>
      <c r="M514" s="220"/>
      <c r="N514" s="221"/>
      <c r="O514" s="84"/>
      <c r="P514" s="84"/>
      <c r="Q514" s="84"/>
      <c r="R514" s="84"/>
      <c r="S514" s="84"/>
      <c r="T514" s="85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151</v>
      </c>
      <c r="AU514" s="17" t="s">
        <v>147</v>
      </c>
    </row>
    <row r="515" s="13" customFormat="1">
      <c r="A515" s="13"/>
      <c r="B515" s="224"/>
      <c r="C515" s="225"/>
      <c r="D515" s="217" t="s">
        <v>153</v>
      </c>
      <c r="E515" s="226" t="s">
        <v>19</v>
      </c>
      <c r="F515" s="227" t="s">
        <v>775</v>
      </c>
      <c r="G515" s="225"/>
      <c r="H515" s="228">
        <v>47.539999999999999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153</v>
      </c>
      <c r="AU515" s="234" t="s">
        <v>147</v>
      </c>
      <c r="AV515" s="13" t="s">
        <v>147</v>
      </c>
      <c r="AW515" s="13" t="s">
        <v>32</v>
      </c>
      <c r="AX515" s="13" t="s">
        <v>70</v>
      </c>
      <c r="AY515" s="234" t="s">
        <v>138</v>
      </c>
    </row>
    <row r="516" s="13" customFormat="1">
      <c r="A516" s="13"/>
      <c r="B516" s="224"/>
      <c r="C516" s="225"/>
      <c r="D516" s="217" t="s">
        <v>153</v>
      </c>
      <c r="E516" s="226" t="s">
        <v>19</v>
      </c>
      <c r="F516" s="227" t="s">
        <v>776</v>
      </c>
      <c r="G516" s="225"/>
      <c r="H516" s="228">
        <v>5.6050000000000004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153</v>
      </c>
      <c r="AU516" s="234" t="s">
        <v>147</v>
      </c>
      <c r="AV516" s="13" t="s">
        <v>147</v>
      </c>
      <c r="AW516" s="13" t="s">
        <v>32</v>
      </c>
      <c r="AX516" s="13" t="s">
        <v>70</v>
      </c>
      <c r="AY516" s="234" t="s">
        <v>138</v>
      </c>
    </row>
    <row r="517" s="13" customFormat="1">
      <c r="A517" s="13"/>
      <c r="B517" s="224"/>
      <c r="C517" s="225"/>
      <c r="D517" s="217" t="s">
        <v>153</v>
      </c>
      <c r="E517" s="226" t="s">
        <v>19</v>
      </c>
      <c r="F517" s="227" t="s">
        <v>777</v>
      </c>
      <c r="G517" s="225"/>
      <c r="H517" s="228">
        <v>58.384999999999998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153</v>
      </c>
      <c r="AU517" s="234" t="s">
        <v>147</v>
      </c>
      <c r="AV517" s="13" t="s">
        <v>147</v>
      </c>
      <c r="AW517" s="13" t="s">
        <v>32</v>
      </c>
      <c r="AX517" s="13" t="s">
        <v>70</v>
      </c>
      <c r="AY517" s="234" t="s">
        <v>138</v>
      </c>
    </row>
    <row r="518" s="13" customFormat="1">
      <c r="A518" s="13"/>
      <c r="B518" s="224"/>
      <c r="C518" s="225"/>
      <c r="D518" s="217" t="s">
        <v>153</v>
      </c>
      <c r="E518" s="226" t="s">
        <v>19</v>
      </c>
      <c r="F518" s="227" t="s">
        <v>778</v>
      </c>
      <c r="G518" s="225"/>
      <c r="H518" s="228">
        <v>-10.140000000000001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153</v>
      </c>
      <c r="AU518" s="234" t="s">
        <v>147</v>
      </c>
      <c r="AV518" s="13" t="s">
        <v>147</v>
      </c>
      <c r="AW518" s="13" t="s">
        <v>32</v>
      </c>
      <c r="AX518" s="13" t="s">
        <v>70</v>
      </c>
      <c r="AY518" s="234" t="s">
        <v>138</v>
      </c>
    </row>
    <row r="519" s="13" customFormat="1">
      <c r="A519" s="13"/>
      <c r="B519" s="224"/>
      <c r="C519" s="225"/>
      <c r="D519" s="217" t="s">
        <v>153</v>
      </c>
      <c r="E519" s="226" t="s">
        <v>19</v>
      </c>
      <c r="F519" s="227" t="s">
        <v>779</v>
      </c>
      <c r="G519" s="225"/>
      <c r="H519" s="228">
        <v>15.85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153</v>
      </c>
      <c r="AU519" s="234" t="s">
        <v>147</v>
      </c>
      <c r="AV519" s="13" t="s">
        <v>147</v>
      </c>
      <c r="AW519" s="13" t="s">
        <v>32</v>
      </c>
      <c r="AX519" s="13" t="s">
        <v>70</v>
      </c>
      <c r="AY519" s="234" t="s">
        <v>138</v>
      </c>
    </row>
    <row r="520" s="13" customFormat="1">
      <c r="A520" s="13"/>
      <c r="B520" s="224"/>
      <c r="C520" s="225"/>
      <c r="D520" s="217" t="s">
        <v>153</v>
      </c>
      <c r="E520" s="226" t="s">
        <v>19</v>
      </c>
      <c r="F520" s="227" t="s">
        <v>780</v>
      </c>
      <c r="G520" s="225"/>
      <c r="H520" s="228">
        <v>72.920000000000002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153</v>
      </c>
      <c r="AU520" s="234" t="s">
        <v>147</v>
      </c>
      <c r="AV520" s="13" t="s">
        <v>147</v>
      </c>
      <c r="AW520" s="13" t="s">
        <v>32</v>
      </c>
      <c r="AX520" s="13" t="s">
        <v>70</v>
      </c>
      <c r="AY520" s="234" t="s">
        <v>138</v>
      </c>
    </row>
    <row r="521" s="13" customFormat="1">
      <c r="A521" s="13"/>
      <c r="B521" s="224"/>
      <c r="C521" s="225"/>
      <c r="D521" s="217" t="s">
        <v>153</v>
      </c>
      <c r="E521" s="226" t="s">
        <v>19</v>
      </c>
      <c r="F521" s="227" t="s">
        <v>781</v>
      </c>
      <c r="G521" s="225"/>
      <c r="H521" s="228">
        <v>10.74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153</v>
      </c>
      <c r="AU521" s="234" t="s">
        <v>147</v>
      </c>
      <c r="AV521" s="13" t="s">
        <v>147</v>
      </c>
      <c r="AW521" s="13" t="s">
        <v>32</v>
      </c>
      <c r="AX521" s="13" t="s">
        <v>70</v>
      </c>
      <c r="AY521" s="234" t="s">
        <v>138</v>
      </c>
    </row>
    <row r="522" s="13" customFormat="1">
      <c r="A522" s="13"/>
      <c r="B522" s="224"/>
      <c r="C522" s="225"/>
      <c r="D522" s="217" t="s">
        <v>153</v>
      </c>
      <c r="E522" s="226" t="s">
        <v>19</v>
      </c>
      <c r="F522" s="227" t="s">
        <v>782</v>
      </c>
      <c r="G522" s="225"/>
      <c r="H522" s="228">
        <v>57.25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153</v>
      </c>
      <c r="AU522" s="234" t="s">
        <v>147</v>
      </c>
      <c r="AV522" s="13" t="s">
        <v>147</v>
      </c>
      <c r="AW522" s="13" t="s">
        <v>32</v>
      </c>
      <c r="AX522" s="13" t="s">
        <v>70</v>
      </c>
      <c r="AY522" s="234" t="s">
        <v>138</v>
      </c>
    </row>
    <row r="523" s="13" customFormat="1">
      <c r="A523" s="13"/>
      <c r="B523" s="224"/>
      <c r="C523" s="225"/>
      <c r="D523" s="217" t="s">
        <v>153</v>
      </c>
      <c r="E523" s="226" t="s">
        <v>19</v>
      </c>
      <c r="F523" s="227" t="s">
        <v>783</v>
      </c>
      <c r="G523" s="225"/>
      <c r="H523" s="228">
        <v>42.049999999999997</v>
      </c>
      <c r="I523" s="229"/>
      <c r="J523" s="225"/>
      <c r="K523" s="225"/>
      <c r="L523" s="230"/>
      <c r="M523" s="231"/>
      <c r="N523" s="232"/>
      <c r="O523" s="232"/>
      <c r="P523" s="232"/>
      <c r="Q523" s="232"/>
      <c r="R523" s="232"/>
      <c r="S523" s="232"/>
      <c r="T523" s="23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4" t="s">
        <v>153</v>
      </c>
      <c r="AU523" s="234" t="s">
        <v>147</v>
      </c>
      <c r="AV523" s="13" t="s">
        <v>147</v>
      </c>
      <c r="AW523" s="13" t="s">
        <v>32</v>
      </c>
      <c r="AX523" s="13" t="s">
        <v>70</v>
      </c>
      <c r="AY523" s="234" t="s">
        <v>138</v>
      </c>
    </row>
    <row r="524" s="14" customFormat="1">
      <c r="A524" s="14"/>
      <c r="B524" s="235"/>
      <c r="C524" s="236"/>
      <c r="D524" s="217" t="s">
        <v>153</v>
      </c>
      <c r="E524" s="237" t="s">
        <v>19</v>
      </c>
      <c r="F524" s="238" t="s">
        <v>170</v>
      </c>
      <c r="G524" s="236"/>
      <c r="H524" s="239">
        <v>300.19999999999999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5" t="s">
        <v>153</v>
      </c>
      <c r="AU524" s="245" t="s">
        <v>147</v>
      </c>
      <c r="AV524" s="14" t="s">
        <v>146</v>
      </c>
      <c r="AW524" s="14" t="s">
        <v>32</v>
      </c>
      <c r="AX524" s="14" t="s">
        <v>78</v>
      </c>
      <c r="AY524" s="245" t="s">
        <v>138</v>
      </c>
    </row>
    <row r="525" s="2" customFormat="1" ht="16.5" customHeight="1">
      <c r="A525" s="38"/>
      <c r="B525" s="39"/>
      <c r="C525" s="204" t="s">
        <v>790</v>
      </c>
      <c r="D525" s="204" t="s">
        <v>141</v>
      </c>
      <c r="E525" s="205" t="s">
        <v>791</v>
      </c>
      <c r="F525" s="206" t="s">
        <v>792</v>
      </c>
      <c r="G525" s="207" t="s">
        <v>197</v>
      </c>
      <c r="H525" s="208">
        <v>5</v>
      </c>
      <c r="I525" s="209"/>
      <c r="J525" s="210">
        <f>ROUND(I525*H525,2)</f>
        <v>0</v>
      </c>
      <c r="K525" s="206" t="s">
        <v>145</v>
      </c>
      <c r="L525" s="44"/>
      <c r="M525" s="211" t="s">
        <v>19</v>
      </c>
      <c r="N525" s="212" t="s">
        <v>42</v>
      </c>
      <c r="O525" s="84"/>
      <c r="P525" s="213">
        <f>O525*H525</f>
        <v>0</v>
      </c>
      <c r="Q525" s="213">
        <v>4.0000000000000003E-05</v>
      </c>
      <c r="R525" s="213">
        <f>Q525*H525</f>
        <v>0.00020000000000000001</v>
      </c>
      <c r="S525" s="213">
        <v>0</v>
      </c>
      <c r="T525" s="21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15" t="s">
        <v>252</v>
      </c>
      <c r="AT525" s="215" t="s">
        <v>141</v>
      </c>
      <c r="AU525" s="215" t="s">
        <v>147</v>
      </c>
      <c r="AY525" s="17" t="s">
        <v>138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7" t="s">
        <v>147</v>
      </c>
      <c r="BK525" s="216">
        <f>ROUND(I525*H525,2)</f>
        <v>0</v>
      </c>
      <c r="BL525" s="17" t="s">
        <v>252</v>
      </c>
      <c r="BM525" s="215" t="s">
        <v>793</v>
      </c>
    </row>
    <row r="526" s="2" customFormat="1">
      <c r="A526" s="38"/>
      <c r="B526" s="39"/>
      <c r="C526" s="40"/>
      <c r="D526" s="217" t="s">
        <v>149</v>
      </c>
      <c r="E526" s="40"/>
      <c r="F526" s="218" t="s">
        <v>794</v>
      </c>
      <c r="G526" s="40"/>
      <c r="H526" s="40"/>
      <c r="I526" s="219"/>
      <c r="J526" s="40"/>
      <c r="K526" s="40"/>
      <c r="L526" s="44"/>
      <c r="M526" s="220"/>
      <c r="N526" s="221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149</v>
      </c>
      <c r="AU526" s="17" t="s">
        <v>147</v>
      </c>
    </row>
    <row r="527" s="2" customFormat="1">
      <c r="A527" s="38"/>
      <c r="B527" s="39"/>
      <c r="C527" s="40"/>
      <c r="D527" s="222" t="s">
        <v>151</v>
      </c>
      <c r="E527" s="40"/>
      <c r="F527" s="223" t="s">
        <v>795</v>
      </c>
      <c r="G527" s="40"/>
      <c r="H527" s="40"/>
      <c r="I527" s="219"/>
      <c r="J527" s="40"/>
      <c r="K527" s="40"/>
      <c r="L527" s="44"/>
      <c r="M527" s="220"/>
      <c r="N527" s="221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151</v>
      </c>
      <c r="AU527" s="17" t="s">
        <v>147</v>
      </c>
    </row>
    <row r="528" s="13" customFormat="1">
      <c r="A528" s="13"/>
      <c r="B528" s="224"/>
      <c r="C528" s="225"/>
      <c r="D528" s="217" t="s">
        <v>153</v>
      </c>
      <c r="E528" s="226" t="s">
        <v>19</v>
      </c>
      <c r="F528" s="227" t="s">
        <v>796</v>
      </c>
      <c r="G528" s="225"/>
      <c r="H528" s="228">
        <v>5</v>
      </c>
      <c r="I528" s="229"/>
      <c r="J528" s="225"/>
      <c r="K528" s="225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153</v>
      </c>
      <c r="AU528" s="234" t="s">
        <v>147</v>
      </c>
      <c r="AV528" s="13" t="s">
        <v>147</v>
      </c>
      <c r="AW528" s="13" t="s">
        <v>32</v>
      </c>
      <c r="AX528" s="13" t="s">
        <v>78</v>
      </c>
      <c r="AY528" s="234" t="s">
        <v>138</v>
      </c>
    </row>
    <row r="529" s="2" customFormat="1" ht="16.5" customHeight="1">
      <c r="A529" s="38"/>
      <c r="B529" s="39"/>
      <c r="C529" s="246" t="s">
        <v>797</v>
      </c>
      <c r="D529" s="246" t="s">
        <v>259</v>
      </c>
      <c r="E529" s="247" t="s">
        <v>798</v>
      </c>
      <c r="F529" s="248" t="s">
        <v>799</v>
      </c>
      <c r="G529" s="249" t="s">
        <v>262</v>
      </c>
      <c r="H529" s="250">
        <v>0.5</v>
      </c>
      <c r="I529" s="251"/>
      <c r="J529" s="252">
        <f>ROUND(I529*H529,2)</f>
        <v>0</v>
      </c>
      <c r="K529" s="248" t="s">
        <v>145</v>
      </c>
      <c r="L529" s="253"/>
      <c r="M529" s="254" t="s">
        <v>19</v>
      </c>
      <c r="N529" s="255" t="s">
        <v>42</v>
      </c>
      <c r="O529" s="84"/>
      <c r="P529" s="213">
        <f>O529*H529</f>
        <v>0</v>
      </c>
      <c r="Q529" s="213">
        <v>0.001</v>
      </c>
      <c r="R529" s="213">
        <f>Q529*H529</f>
        <v>0.00050000000000000001</v>
      </c>
      <c r="S529" s="213">
        <v>0</v>
      </c>
      <c r="T529" s="21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15" t="s">
        <v>263</v>
      </c>
      <c r="AT529" s="215" t="s">
        <v>259</v>
      </c>
      <c r="AU529" s="215" t="s">
        <v>147</v>
      </c>
      <c r="AY529" s="17" t="s">
        <v>138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17" t="s">
        <v>147</v>
      </c>
      <c r="BK529" s="216">
        <f>ROUND(I529*H529,2)</f>
        <v>0</v>
      </c>
      <c r="BL529" s="17" t="s">
        <v>252</v>
      </c>
      <c r="BM529" s="215" t="s">
        <v>800</v>
      </c>
    </row>
    <row r="530" s="2" customFormat="1">
      <c r="A530" s="38"/>
      <c r="B530" s="39"/>
      <c r="C530" s="40"/>
      <c r="D530" s="217" t="s">
        <v>149</v>
      </c>
      <c r="E530" s="40"/>
      <c r="F530" s="218" t="s">
        <v>799</v>
      </c>
      <c r="G530" s="40"/>
      <c r="H530" s="40"/>
      <c r="I530" s="219"/>
      <c r="J530" s="40"/>
      <c r="K530" s="40"/>
      <c r="L530" s="44"/>
      <c r="M530" s="220"/>
      <c r="N530" s="221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149</v>
      </c>
      <c r="AU530" s="17" t="s">
        <v>147</v>
      </c>
    </row>
    <row r="531" s="2" customFormat="1" ht="16.5" customHeight="1">
      <c r="A531" s="38"/>
      <c r="B531" s="39"/>
      <c r="C531" s="204" t="s">
        <v>801</v>
      </c>
      <c r="D531" s="204" t="s">
        <v>141</v>
      </c>
      <c r="E531" s="205" t="s">
        <v>802</v>
      </c>
      <c r="F531" s="206" t="s">
        <v>803</v>
      </c>
      <c r="G531" s="207" t="s">
        <v>144</v>
      </c>
      <c r="H531" s="208">
        <v>300.19999999999999</v>
      </c>
      <c r="I531" s="209"/>
      <c r="J531" s="210">
        <f>ROUND(I531*H531,2)</f>
        <v>0</v>
      </c>
      <c r="K531" s="206" t="s">
        <v>145</v>
      </c>
      <c r="L531" s="44"/>
      <c r="M531" s="211" t="s">
        <v>19</v>
      </c>
      <c r="N531" s="212" t="s">
        <v>42</v>
      </c>
      <c r="O531" s="84"/>
      <c r="P531" s="213">
        <f>O531*H531</f>
        <v>0</v>
      </c>
      <c r="Q531" s="213">
        <v>0.00020000000000000001</v>
      </c>
      <c r="R531" s="213">
        <f>Q531*H531</f>
        <v>0.060040000000000003</v>
      </c>
      <c r="S531" s="213">
        <v>0</v>
      </c>
      <c r="T531" s="214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15" t="s">
        <v>252</v>
      </c>
      <c r="AT531" s="215" t="s">
        <v>141</v>
      </c>
      <c r="AU531" s="215" t="s">
        <v>147</v>
      </c>
      <c r="AY531" s="17" t="s">
        <v>138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7" t="s">
        <v>147</v>
      </c>
      <c r="BK531" s="216">
        <f>ROUND(I531*H531,2)</f>
        <v>0</v>
      </c>
      <c r="BL531" s="17" t="s">
        <v>252</v>
      </c>
      <c r="BM531" s="215" t="s">
        <v>804</v>
      </c>
    </row>
    <row r="532" s="2" customFormat="1">
      <c r="A532" s="38"/>
      <c r="B532" s="39"/>
      <c r="C532" s="40"/>
      <c r="D532" s="217" t="s">
        <v>149</v>
      </c>
      <c r="E532" s="40"/>
      <c r="F532" s="218" t="s">
        <v>805</v>
      </c>
      <c r="G532" s="40"/>
      <c r="H532" s="40"/>
      <c r="I532" s="219"/>
      <c r="J532" s="40"/>
      <c r="K532" s="40"/>
      <c r="L532" s="44"/>
      <c r="M532" s="220"/>
      <c r="N532" s="221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149</v>
      </c>
      <c r="AU532" s="17" t="s">
        <v>147</v>
      </c>
    </row>
    <row r="533" s="2" customFormat="1">
      <c r="A533" s="38"/>
      <c r="B533" s="39"/>
      <c r="C533" s="40"/>
      <c r="D533" s="222" t="s">
        <v>151</v>
      </c>
      <c r="E533" s="40"/>
      <c r="F533" s="223" t="s">
        <v>806</v>
      </c>
      <c r="G533" s="40"/>
      <c r="H533" s="40"/>
      <c r="I533" s="219"/>
      <c r="J533" s="40"/>
      <c r="K533" s="40"/>
      <c r="L533" s="44"/>
      <c r="M533" s="220"/>
      <c r="N533" s="221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151</v>
      </c>
      <c r="AU533" s="17" t="s">
        <v>147</v>
      </c>
    </row>
    <row r="534" s="13" customFormat="1">
      <c r="A534" s="13"/>
      <c r="B534" s="224"/>
      <c r="C534" s="225"/>
      <c r="D534" s="217" t="s">
        <v>153</v>
      </c>
      <c r="E534" s="226" t="s">
        <v>19</v>
      </c>
      <c r="F534" s="227" t="s">
        <v>775</v>
      </c>
      <c r="G534" s="225"/>
      <c r="H534" s="228">
        <v>47.539999999999999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153</v>
      </c>
      <c r="AU534" s="234" t="s">
        <v>147</v>
      </c>
      <c r="AV534" s="13" t="s">
        <v>147</v>
      </c>
      <c r="AW534" s="13" t="s">
        <v>32</v>
      </c>
      <c r="AX534" s="13" t="s">
        <v>70</v>
      </c>
      <c r="AY534" s="234" t="s">
        <v>138</v>
      </c>
    </row>
    <row r="535" s="13" customFormat="1">
      <c r="A535" s="13"/>
      <c r="B535" s="224"/>
      <c r="C535" s="225"/>
      <c r="D535" s="217" t="s">
        <v>153</v>
      </c>
      <c r="E535" s="226" t="s">
        <v>19</v>
      </c>
      <c r="F535" s="227" t="s">
        <v>776</v>
      </c>
      <c r="G535" s="225"/>
      <c r="H535" s="228">
        <v>5.6050000000000004</v>
      </c>
      <c r="I535" s="229"/>
      <c r="J535" s="225"/>
      <c r="K535" s="225"/>
      <c r="L535" s="230"/>
      <c r="M535" s="231"/>
      <c r="N535" s="232"/>
      <c r="O535" s="232"/>
      <c r="P535" s="232"/>
      <c r="Q535" s="232"/>
      <c r="R535" s="232"/>
      <c r="S535" s="232"/>
      <c r="T535" s="23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4" t="s">
        <v>153</v>
      </c>
      <c r="AU535" s="234" t="s">
        <v>147</v>
      </c>
      <c r="AV535" s="13" t="s">
        <v>147</v>
      </c>
      <c r="AW535" s="13" t="s">
        <v>32</v>
      </c>
      <c r="AX535" s="13" t="s">
        <v>70</v>
      </c>
      <c r="AY535" s="234" t="s">
        <v>138</v>
      </c>
    </row>
    <row r="536" s="13" customFormat="1">
      <c r="A536" s="13"/>
      <c r="B536" s="224"/>
      <c r="C536" s="225"/>
      <c r="D536" s="217" t="s">
        <v>153</v>
      </c>
      <c r="E536" s="226" t="s">
        <v>19</v>
      </c>
      <c r="F536" s="227" t="s">
        <v>777</v>
      </c>
      <c r="G536" s="225"/>
      <c r="H536" s="228">
        <v>58.384999999999998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153</v>
      </c>
      <c r="AU536" s="234" t="s">
        <v>147</v>
      </c>
      <c r="AV536" s="13" t="s">
        <v>147</v>
      </c>
      <c r="AW536" s="13" t="s">
        <v>32</v>
      </c>
      <c r="AX536" s="13" t="s">
        <v>70</v>
      </c>
      <c r="AY536" s="234" t="s">
        <v>138</v>
      </c>
    </row>
    <row r="537" s="13" customFormat="1">
      <c r="A537" s="13"/>
      <c r="B537" s="224"/>
      <c r="C537" s="225"/>
      <c r="D537" s="217" t="s">
        <v>153</v>
      </c>
      <c r="E537" s="226" t="s">
        <v>19</v>
      </c>
      <c r="F537" s="227" t="s">
        <v>778</v>
      </c>
      <c r="G537" s="225"/>
      <c r="H537" s="228">
        <v>-10.140000000000001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153</v>
      </c>
      <c r="AU537" s="234" t="s">
        <v>147</v>
      </c>
      <c r="AV537" s="13" t="s">
        <v>147</v>
      </c>
      <c r="AW537" s="13" t="s">
        <v>32</v>
      </c>
      <c r="AX537" s="13" t="s">
        <v>70</v>
      </c>
      <c r="AY537" s="234" t="s">
        <v>138</v>
      </c>
    </row>
    <row r="538" s="13" customFormat="1">
      <c r="A538" s="13"/>
      <c r="B538" s="224"/>
      <c r="C538" s="225"/>
      <c r="D538" s="217" t="s">
        <v>153</v>
      </c>
      <c r="E538" s="226" t="s">
        <v>19</v>
      </c>
      <c r="F538" s="227" t="s">
        <v>779</v>
      </c>
      <c r="G538" s="225"/>
      <c r="H538" s="228">
        <v>15.85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153</v>
      </c>
      <c r="AU538" s="234" t="s">
        <v>147</v>
      </c>
      <c r="AV538" s="13" t="s">
        <v>147</v>
      </c>
      <c r="AW538" s="13" t="s">
        <v>32</v>
      </c>
      <c r="AX538" s="13" t="s">
        <v>70</v>
      </c>
      <c r="AY538" s="234" t="s">
        <v>138</v>
      </c>
    </row>
    <row r="539" s="13" customFormat="1">
      <c r="A539" s="13"/>
      <c r="B539" s="224"/>
      <c r="C539" s="225"/>
      <c r="D539" s="217" t="s">
        <v>153</v>
      </c>
      <c r="E539" s="226" t="s">
        <v>19</v>
      </c>
      <c r="F539" s="227" t="s">
        <v>780</v>
      </c>
      <c r="G539" s="225"/>
      <c r="H539" s="228">
        <v>72.920000000000002</v>
      </c>
      <c r="I539" s="229"/>
      <c r="J539" s="225"/>
      <c r="K539" s="225"/>
      <c r="L539" s="230"/>
      <c r="M539" s="231"/>
      <c r="N539" s="232"/>
      <c r="O539" s="232"/>
      <c r="P539" s="232"/>
      <c r="Q539" s="232"/>
      <c r="R539" s="232"/>
      <c r="S539" s="232"/>
      <c r="T539" s="23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4" t="s">
        <v>153</v>
      </c>
      <c r="AU539" s="234" t="s">
        <v>147</v>
      </c>
      <c r="AV539" s="13" t="s">
        <v>147</v>
      </c>
      <c r="AW539" s="13" t="s">
        <v>32</v>
      </c>
      <c r="AX539" s="13" t="s">
        <v>70</v>
      </c>
      <c r="AY539" s="234" t="s">
        <v>138</v>
      </c>
    </row>
    <row r="540" s="13" customFormat="1">
      <c r="A540" s="13"/>
      <c r="B540" s="224"/>
      <c r="C540" s="225"/>
      <c r="D540" s="217" t="s">
        <v>153</v>
      </c>
      <c r="E540" s="226" t="s">
        <v>19</v>
      </c>
      <c r="F540" s="227" t="s">
        <v>781</v>
      </c>
      <c r="G540" s="225"/>
      <c r="H540" s="228">
        <v>10.74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153</v>
      </c>
      <c r="AU540" s="234" t="s">
        <v>147</v>
      </c>
      <c r="AV540" s="13" t="s">
        <v>147</v>
      </c>
      <c r="AW540" s="13" t="s">
        <v>32</v>
      </c>
      <c r="AX540" s="13" t="s">
        <v>70</v>
      </c>
      <c r="AY540" s="234" t="s">
        <v>138</v>
      </c>
    </row>
    <row r="541" s="13" customFormat="1">
      <c r="A541" s="13"/>
      <c r="B541" s="224"/>
      <c r="C541" s="225"/>
      <c r="D541" s="217" t="s">
        <v>153</v>
      </c>
      <c r="E541" s="226" t="s">
        <v>19</v>
      </c>
      <c r="F541" s="227" t="s">
        <v>782</v>
      </c>
      <c r="G541" s="225"/>
      <c r="H541" s="228">
        <v>57.25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153</v>
      </c>
      <c r="AU541" s="234" t="s">
        <v>147</v>
      </c>
      <c r="AV541" s="13" t="s">
        <v>147</v>
      </c>
      <c r="AW541" s="13" t="s">
        <v>32</v>
      </c>
      <c r="AX541" s="13" t="s">
        <v>70</v>
      </c>
      <c r="AY541" s="234" t="s">
        <v>138</v>
      </c>
    </row>
    <row r="542" s="13" customFormat="1">
      <c r="A542" s="13"/>
      <c r="B542" s="224"/>
      <c r="C542" s="225"/>
      <c r="D542" s="217" t="s">
        <v>153</v>
      </c>
      <c r="E542" s="226" t="s">
        <v>19</v>
      </c>
      <c r="F542" s="227" t="s">
        <v>783</v>
      </c>
      <c r="G542" s="225"/>
      <c r="H542" s="228">
        <v>42.049999999999997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153</v>
      </c>
      <c r="AU542" s="234" t="s">
        <v>147</v>
      </c>
      <c r="AV542" s="13" t="s">
        <v>147</v>
      </c>
      <c r="AW542" s="13" t="s">
        <v>32</v>
      </c>
      <c r="AX542" s="13" t="s">
        <v>70</v>
      </c>
      <c r="AY542" s="234" t="s">
        <v>138</v>
      </c>
    </row>
    <row r="543" s="14" customFormat="1">
      <c r="A543" s="14"/>
      <c r="B543" s="235"/>
      <c r="C543" s="236"/>
      <c r="D543" s="217" t="s">
        <v>153</v>
      </c>
      <c r="E543" s="237" t="s">
        <v>19</v>
      </c>
      <c r="F543" s="238" t="s">
        <v>170</v>
      </c>
      <c r="G543" s="236"/>
      <c r="H543" s="239">
        <v>300.19999999999999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153</v>
      </c>
      <c r="AU543" s="245" t="s">
        <v>147</v>
      </c>
      <c r="AV543" s="14" t="s">
        <v>146</v>
      </c>
      <c r="AW543" s="14" t="s">
        <v>32</v>
      </c>
      <c r="AX543" s="14" t="s">
        <v>78</v>
      </c>
      <c r="AY543" s="245" t="s">
        <v>138</v>
      </c>
    </row>
    <row r="544" s="2" customFormat="1" ht="16.5" customHeight="1">
      <c r="A544" s="38"/>
      <c r="B544" s="39"/>
      <c r="C544" s="204" t="s">
        <v>807</v>
      </c>
      <c r="D544" s="204" t="s">
        <v>141</v>
      </c>
      <c r="E544" s="205" t="s">
        <v>808</v>
      </c>
      <c r="F544" s="206" t="s">
        <v>809</v>
      </c>
      <c r="G544" s="207" t="s">
        <v>144</v>
      </c>
      <c r="H544" s="208">
        <v>300.19999999999999</v>
      </c>
      <c r="I544" s="209"/>
      <c r="J544" s="210">
        <f>ROUND(I544*H544,2)</f>
        <v>0</v>
      </c>
      <c r="K544" s="206" t="s">
        <v>145</v>
      </c>
      <c r="L544" s="44"/>
      <c r="M544" s="211" t="s">
        <v>19</v>
      </c>
      <c r="N544" s="212" t="s">
        <v>42</v>
      </c>
      <c r="O544" s="84"/>
      <c r="P544" s="213">
        <f>O544*H544</f>
        <v>0</v>
      </c>
      <c r="Q544" s="213">
        <v>0.00029</v>
      </c>
      <c r="R544" s="213">
        <f>Q544*H544</f>
        <v>0.087057999999999996</v>
      </c>
      <c r="S544" s="213">
        <v>0</v>
      </c>
      <c r="T544" s="214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5" t="s">
        <v>252</v>
      </c>
      <c r="AT544" s="215" t="s">
        <v>141</v>
      </c>
      <c r="AU544" s="215" t="s">
        <v>147</v>
      </c>
      <c r="AY544" s="17" t="s">
        <v>138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17" t="s">
        <v>147</v>
      </c>
      <c r="BK544" s="216">
        <f>ROUND(I544*H544,2)</f>
        <v>0</v>
      </c>
      <c r="BL544" s="17" t="s">
        <v>252</v>
      </c>
      <c r="BM544" s="215" t="s">
        <v>810</v>
      </c>
    </row>
    <row r="545" s="2" customFormat="1">
      <c r="A545" s="38"/>
      <c r="B545" s="39"/>
      <c r="C545" s="40"/>
      <c r="D545" s="217" t="s">
        <v>149</v>
      </c>
      <c r="E545" s="40"/>
      <c r="F545" s="218" t="s">
        <v>811</v>
      </c>
      <c r="G545" s="40"/>
      <c r="H545" s="40"/>
      <c r="I545" s="219"/>
      <c r="J545" s="40"/>
      <c r="K545" s="40"/>
      <c r="L545" s="44"/>
      <c r="M545" s="220"/>
      <c r="N545" s="221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149</v>
      </c>
      <c r="AU545" s="17" t="s">
        <v>147</v>
      </c>
    </row>
    <row r="546" s="2" customFormat="1">
      <c r="A546" s="38"/>
      <c r="B546" s="39"/>
      <c r="C546" s="40"/>
      <c r="D546" s="222" t="s">
        <v>151</v>
      </c>
      <c r="E546" s="40"/>
      <c r="F546" s="223" t="s">
        <v>812</v>
      </c>
      <c r="G546" s="40"/>
      <c r="H546" s="40"/>
      <c r="I546" s="219"/>
      <c r="J546" s="40"/>
      <c r="K546" s="40"/>
      <c r="L546" s="44"/>
      <c r="M546" s="220"/>
      <c r="N546" s="221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151</v>
      </c>
      <c r="AU546" s="17" t="s">
        <v>147</v>
      </c>
    </row>
    <row r="547" s="13" customFormat="1">
      <c r="A547" s="13"/>
      <c r="B547" s="224"/>
      <c r="C547" s="225"/>
      <c r="D547" s="217" t="s">
        <v>153</v>
      </c>
      <c r="E547" s="226" t="s">
        <v>19</v>
      </c>
      <c r="F547" s="227" t="s">
        <v>775</v>
      </c>
      <c r="G547" s="225"/>
      <c r="H547" s="228">
        <v>47.539999999999999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153</v>
      </c>
      <c r="AU547" s="234" t="s">
        <v>147</v>
      </c>
      <c r="AV547" s="13" t="s">
        <v>147</v>
      </c>
      <c r="AW547" s="13" t="s">
        <v>32</v>
      </c>
      <c r="AX547" s="13" t="s">
        <v>70</v>
      </c>
      <c r="AY547" s="234" t="s">
        <v>138</v>
      </c>
    </row>
    <row r="548" s="13" customFormat="1">
      <c r="A548" s="13"/>
      <c r="B548" s="224"/>
      <c r="C548" s="225"/>
      <c r="D548" s="217" t="s">
        <v>153</v>
      </c>
      <c r="E548" s="226" t="s">
        <v>19</v>
      </c>
      <c r="F548" s="227" t="s">
        <v>776</v>
      </c>
      <c r="G548" s="225"/>
      <c r="H548" s="228">
        <v>5.6050000000000004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4" t="s">
        <v>153</v>
      </c>
      <c r="AU548" s="234" t="s">
        <v>147</v>
      </c>
      <c r="AV548" s="13" t="s">
        <v>147</v>
      </c>
      <c r="AW548" s="13" t="s">
        <v>32</v>
      </c>
      <c r="AX548" s="13" t="s">
        <v>70</v>
      </c>
      <c r="AY548" s="234" t="s">
        <v>138</v>
      </c>
    </row>
    <row r="549" s="13" customFormat="1">
      <c r="A549" s="13"/>
      <c r="B549" s="224"/>
      <c r="C549" s="225"/>
      <c r="D549" s="217" t="s">
        <v>153</v>
      </c>
      <c r="E549" s="226" t="s">
        <v>19</v>
      </c>
      <c r="F549" s="227" t="s">
        <v>777</v>
      </c>
      <c r="G549" s="225"/>
      <c r="H549" s="228">
        <v>58.384999999999998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153</v>
      </c>
      <c r="AU549" s="234" t="s">
        <v>147</v>
      </c>
      <c r="AV549" s="13" t="s">
        <v>147</v>
      </c>
      <c r="AW549" s="13" t="s">
        <v>32</v>
      </c>
      <c r="AX549" s="13" t="s">
        <v>70</v>
      </c>
      <c r="AY549" s="234" t="s">
        <v>138</v>
      </c>
    </row>
    <row r="550" s="13" customFormat="1">
      <c r="A550" s="13"/>
      <c r="B550" s="224"/>
      <c r="C550" s="225"/>
      <c r="D550" s="217" t="s">
        <v>153</v>
      </c>
      <c r="E550" s="226" t="s">
        <v>19</v>
      </c>
      <c r="F550" s="227" t="s">
        <v>778</v>
      </c>
      <c r="G550" s="225"/>
      <c r="H550" s="228">
        <v>-10.140000000000001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153</v>
      </c>
      <c r="AU550" s="234" t="s">
        <v>147</v>
      </c>
      <c r="AV550" s="13" t="s">
        <v>147</v>
      </c>
      <c r="AW550" s="13" t="s">
        <v>32</v>
      </c>
      <c r="AX550" s="13" t="s">
        <v>70</v>
      </c>
      <c r="AY550" s="234" t="s">
        <v>138</v>
      </c>
    </row>
    <row r="551" s="13" customFormat="1">
      <c r="A551" s="13"/>
      <c r="B551" s="224"/>
      <c r="C551" s="225"/>
      <c r="D551" s="217" t="s">
        <v>153</v>
      </c>
      <c r="E551" s="226" t="s">
        <v>19</v>
      </c>
      <c r="F551" s="227" t="s">
        <v>779</v>
      </c>
      <c r="G551" s="225"/>
      <c r="H551" s="228">
        <v>15.85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153</v>
      </c>
      <c r="AU551" s="234" t="s">
        <v>147</v>
      </c>
      <c r="AV551" s="13" t="s">
        <v>147</v>
      </c>
      <c r="AW551" s="13" t="s">
        <v>32</v>
      </c>
      <c r="AX551" s="13" t="s">
        <v>70</v>
      </c>
      <c r="AY551" s="234" t="s">
        <v>138</v>
      </c>
    </row>
    <row r="552" s="13" customFormat="1">
      <c r="A552" s="13"/>
      <c r="B552" s="224"/>
      <c r="C552" s="225"/>
      <c r="D552" s="217" t="s">
        <v>153</v>
      </c>
      <c r="E552" s="226" t="s">
        <v>19</v>
      </c>
      <c r="F552" s="227" t="s">
        <v>780</v>
      </c>
      <c r="G552" s="225"/>
      <c r="H552" s="228">
        <v>72.920000000000002</v>
      </c>
      <c r="I552" s="229"/>
      <c r="J552" s="225"/>
      <c r="K552" s="225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153</v>
      </c>
      <c r="AU552" s="234" t="s">
        <v>147</v>
      </c>
      <c r="AV552" s="13" t="s">
        <v>147</v>
      </c>
      <c r="AW552" s="13" t="s">
        <v>32</v>
      </c>
      <c r="AX552" s="13" t="s">
        <v>70</v>
      </c>
      <c r="AY552" s="234" t="s">
        <v>138</v>
      </c>
    </row>
    <row r="553" s="13" customFormat="1">
      <c r="A553" s="13"/>
      <c r="B553" s="224"/>
      <c r="C553" s="225"/>
      <c r="D553" s="217" t="s">
        <v>153</v>
      </c>
      <c r="E553" s="226" t="s">
        <v>19</v>
      </c>
      <c r="F553" s="227" t="s">
        <v>781</v>
      </c>
      <c r="G553" s="225"/>
      <c r="H553" s="228">
        <v>10.74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153</v>
      </c>
      <c r="AU553" s="234" t="s">
        <v>147</v>
      </c>
      <c r="AV553" s="13" t="s">
        <v>147</v>
      </c>
      <c r="AW553" s="13" t="s">
        <v>32</v>
      </c>
      <c r="AX553" s="13" t="s">
        <v>70</v>
      </c>
      <c r="AY553" s="234" t="s">
        <v>138</v>
      </c>
    </row>
    <row r="554" s="13" customFormat="1">
      <c r="A554" s="13"/>
      <c r="B554" s="224"/>
      <c r="C554" s="225"/>
      <c r="D554" s="217" t="s">
        <v>153</v>
      </c>
      <c r="E554" s="226" t="s">
        <v>19</v>
      </c>
      <c r="F554" s="227" t="s">
        <v>782</v>
      </c>
      <c r="G554" s="225"/>
      <c r="H554" s="228">
        <v>57.25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153</v>
      </c>
      <c r="AU554" s="234" t="s">
        <v>147</v>
      </c>
      <c r="AV554" s="13" t="s">
        <v>147</v>
      </c>
      <c r="AW554" s="13" t="s">
        <v>32</v>
      </c>
      <c r="AX554" s="13" t="s">
        <v>70</v>
      </c>
      <c r="AY554" s="234" t="s">
        <v>138</v>
      </c>
    </row>
    <row r="555" s="13" customFormat="1">
      <c r="A555" s="13"/>
      <c r="B555" s="224"/>
      <c r="C555" s="225"/>
      <c r="D555" s="217" t="s">
        <v>153</v>
      </c>
      <c r="E555" s="226" t="s">
        <v>19</v>
      </c>
      <c r="F555" s="227" t="s">
        <v>783</v>
      </c>
      <c r="G555" s="225"/>
      <c r="H555" s="228">
        <v>42.049999999999997</v>
      </c>
      <c r="I555" s="229"/>
      <c r="J555" s="225"/>
      <c r="K555" s="225"/>
      <c r="L555" s="230"/>
      <c r="M555" s="231"/>
      <c r="N555" s="232"/>
      <c r="O555" s="232"/>
      <c r="P555" s="232"/>
      <c r="Q555" s="232"/>
      <c r="R555" s="232"/>
      <c r="S555" s="232"/>
      <c r="T555" s="23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4" t="s">
        <v>153</v>
      </c>
      <c r="AU555" s="234" t="s">
        <v>147</v>
      </c>
      <c r="AV555" s="13" t="s">
        <v>147</v>
      </c>
      <c r="AW555" s="13" t="s">
        <v>32</v>
      </c>
      <c r="AX555" s="13" t="s">
        <v>70</v>
      </c>
      <c r="AY555" s="234" t="s">
        <v>138</v>
      </c>
    </row>
    <row r="556" s="14" customFormat="1">
      <c r="A556" s="14"/>
      <c r="B556" s="235"/>
      <c r="C556" s="236"/>
      <c r="D556" s="217" t="s">
        <v>153</v>
      </c>
      <c r="E556" s="237" t="s">
        <v>19</v>
      </c>
      <c r="F556" s="238" t="s">
        <v>170</v>
      </c>
      <c r="G556" s="236"/>
      <c r="H556" s="239">
        <v>300.19999999999999</v>
      </c>
      <c r="I556" s="240"/>
      <c r="J556" s="236"/>
      <c r="K556" s="236"/>
      <c r="L556" s="241"/>
      <c r="M556" s="256"/>
      <c r="N556" s="257"/>
      <c r="O556" s="257"/>
      <c r="P556" s="257"/>
      <c r="Q556" s="257"/>
      <c r="R556" s="257"/>
      <c r="S556" s="257"/>
      <c r="T556" s="25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5" t="s">
        <v>153</v>
      </c>
      <c r="AU556" s="245" t="s">
        <v>147</v>
      </c>
      <c r="AV556" s="14" t="s">
        <v>146</v>
      </c>
      <c r="AW556" s="14" t="s">
        <v>32</v>
      </c>
      <c r="AX556" s="14" t="s">
        <v>78</v>
      </c>
      <c r="AY556" s="245" t="s">
        <v>138</v>
      </c>
    </row>
    <row r="557" s="2" customFormat="1" ht="6.96" customHeight="1">
      <c r="A557" s="38"/>
      <c r="B557" s="59"/>
      <c r="C557" s="60"/>
      <c r="D557" s="60"/>
      <c r="E557" s="60"/>
      <c r="F557" s="60"/>
      <c r="G557" s="60"/>
      <c r="H557" s="60"/>
      <c r="I557" s="60"/>
      <c r="J557" s="60"/>
      <c r="K557" s="60"/>
      <c r="L557" s="44"/>
      <c r="M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</row>
  </sheetData>
  <sheetProtection sheet="1" autoFilter="0" formatColumns="0" formatRows="0" objects="1" scenarios="1" spinCount="100000" saltValue="Dx7ngrrAWtI7KrFmiyalKTdQAhh+vsbIYG/YiXwmf488Y0pfKy9dfZ9BOeDNPYK6kJsrtvZKT9Nsh3yww5aPsw==" hashValue="0wEsUiepdbZB/uqWFZOHc1p/94NR1Hb1ZWm7j4P2DtgMgfBvbetaPpVBtAU878F3iM7CzglLQ67x1KkA28nqCw==" algorithmName="SHA-512" password="CC35"/>
  <autoFilter ref="C96:K556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3_01/342272205"/>
    <hyperlink ref="F107" r:id="rId2" display="https://podminky.urs.cz/item/CS_URS_2023_01/611311131"/>
    <hyperlink ref="F119" r:id="rId3" display="https://podminky.urs.cz/item/CS_URS_2023_01/612135101"/>
    <hyperlink ref="F125" r:id="rId4" display="https://podminky.urs.cz/item/CS_URS_2023_01/612311131"/>
    <hyperlink ref="F139" r:id="rId5" display="https://podminky.urs.cz/item/CS_URS_2023_01/974031132"/>
    <hyperlink ref="F145" r:id="rId6" display="https://podminky.urs.cz/item/CS_URS_2023_01/974031142"/>
    <hyperlink ref="F152" r:id="rId7" display="https://podminky.urs.cz/item/CS_URS_2023_01/997013213"/>
    <hyperlink ref="F155" r:id="rId8" display="https://podminky.urs.cz/item/CS_URS_2023_01/997013501"/>
    <hyperlink ref="F158" r:id="rId9" display="https://podminky.urs.cz/item/CS_URS_2023_01/997013509"/>
    <hyperlink ref="F162" r:id="rId10" display="https://podminky.urs.cz/item/CS_URS_2023_01/997013631"/>
    <hyperlink ref="F166" r:id="rId11" display="https://podminky.urs.cz/item/CS_URS_2023_01/998018002"/>
    <hyperlink ref="F171" r:id="rId12" display="https://podminky.urs.cz/item/CS_URS_2023_01/711111052"/>
    <hyperlink ref="F181" r:id="rId13" display="https://podminky.urs.cz/item/CS_URS_2023_01/721173723"/>
    <hyperlink ref="F186" r:id="rId14" display="https://podminky.urs.cz/item/CS_URS_2023_01/721229111"/>
    <hyperlink ref="F191" r:id="rId15" display="https://podminky.urs.cz/item/CS_URS_2023_01/998721102"/>
    <hyperlink ref="F195" r:id="rId16" display="https://podminky.urs.cz/item/CS_URS_2023_01/722174001"/>
    <hyperlink ref="F201" r:id="rId17" display="https://podminky.urs.cz/item/CS_URS_2023_01/998722102"/>
    <hyperlink ref="F205" r:id="rId18" display="https://podminky.urs.cz/item/CS_URS_2023_01/725110811"/>
    <hyperlink ref="F208" r:id="rId19" display="https://podminky.urs.cz/item/CS_URS_2023_01/725112171"/>
    <hyperlink ref="F211" r:id="rId20" display="https://podminky.urs.cz/item/CS_URS_2023_01/725210821"/>
    <hyperlink ref="F214" r:id="rId21" display="https://podminky.urs.cz/item/CS_URS_2023_01/725211602"/>
    <hyperlink ref="F217" r:id="rId22" display="https://podminky.urs.cz/item/CS_URS_2023_01/725220842"/>
    <hyperlink ref="F220" r:id="rId23" display="https://podminky.urs.cz/item/CS_URS_2023_01/725222116"/>
    <hyperlink ref="F223" r:id="rId24" display="https://podminky.urs.cz/item/CS_URS_2023_01/725310823"/>
    <hyperlink ref="F226" r:id="rId25" display="https://podminky.urs.cz/item/CS_URS_2023_01/725311131"/>
    <hyperlink ref="F229" r:id="rId26" display="https://podminky.urs.cz/item/CS_URS_2023_01/725813112"/>
    <hyperlink ref="F232" r:id="rId27" display="https://podminky.urs.cz/item/CS_URS_2023_01/725821325"/>
    <hyperlink ref="F235" r:id="rId28" display="https://podminky.urs.cz/item/CS_URS_2023_01/725822613"/>
    <hyperlink ref="F238" r:id="rId29" display="https://podminky.urs.cz/item/CS_URS_2023_01/725831332"/>
    <hyperlink ref="F241" r:id="rId30" display="https://podminky.urs.cz/item/CS_URS_2023_01/725839102"/>
    <hyperlink ref="F246" r:id="rId31" display="https://podminky.urs.cz/item/CS_URS_2023_01/725861312"/>
    <hyperlink ref="F252" r:id="rId32" display="https://podminky.urs.cz/item/CS_URS_2023_01/725980123"/>
    <hyperlink ref="F257" r:id="rId33" display="https://podminky.urs.cz/item/CS_URS_2023_01/751122071"/>
    <hyperlink ref="F263" r:id="rId34" display="https://podminky.urs.cz/item/CS_URS_2023_01/751525051"/>
    <hyperlink ref="F270" r:id="rId35" display="https://podminky.urs.cz/item/CS_URS_2023_01/751537011"/>
    <hyperlink ref="F276" r:id="rId36" display="https://podminky.urs.cz/item/CS_URS_2023_01/998751101"/>
    <hyperlink ref="F280" r:id="rId37" display="https://podminky.urs.cz/item/CS_URS_2023_01/766660021"/>
    <hyperlink ref="F285" r:id="rId38" display="https://podminky.urs.cz/item/CS_URS_2023_01/766660101"/>
    <hyperlink ref="F292" r:id="rId39" display="https://podminky.urs.cz/item/CS_URS_2023_01/766691914"/>
    <hyperlink ref="F295" r:id="rId40" display="https://podminky.urs.cz/item/CS_URS_2023_01/766811112"/>
    <hyperlink ref="F298" r:id="rId41" display="https://podminky.urs.cz/item/CS_URS_2023_01/766811144"/>
    <hyperlink ref="F301" r:id="rId42" display="https://podminky.urs.cz/item/CS_URS_2023_01/766811152"/>
    <hyperlink ref="F308" r:id="rId43" display="https://podminky.urs.cz/item/CS_URS_2023_01/766812830"/>
    <hyperlink ref="F312" r:id="rId44" display="https://podminky.urs.cz/item/CS_URS_2023_01/771111011"/>
    <hyperlink ref="F318" r:id="rId45" display="https://podminky.urs.cz/item/CS_URS_2023_01/771121011"/>
    <hyperlink ref="F324" r:id="rId46" display="https://podminky.urs.cz/item/CS_URS_2023_01/771573810"/>
    <hyperlink ref="F329" r:id="rId47" display="https://podminky.urs.cz/item/CS_URS_2023_01/771574154"/>
    <hyperlink ref="F338" r:id="rId48" display="https://podminky.urs.cz/item/CS_URS_2023_01/771591115"/>
    <hyperlink ref="F344" r:id="rId49" display="https://podminky.urs.cz/item/CS_URS_2023_01/771592011"/>
    <hyperlink ref="F350" r:id="rId50" display="https://podminky.urs.cz/item/CS_URS_2023_01/998771102"/>
    <hyperlink ref="F353" r:id="rId51" display="https://podminky.urs.cz/item/CS_URS_2023_01/998771181"/>
    <hyperlink ref="F357" r:id="rId52" display="https://podminky.urs.cz/item/CS_URS_2023_01/776111311"/>
    <hyperlink ref="F367" r:id="rId53" display="https://podminky.urs.cz/item/CS_URS_2023_01/776121112"/>
    <hyperlink ref="F370" r:id="rId54" display="https://podminky.urs.cz/item/CS_URS_2023_01/776141113"/>
    <hyperlink ref="F373" r:id="rId55" display="https://podminky.urs.cz/item/CS_URS_2023_01/776201811"/>
    <hyperlink ref="F384" r:id="rId56" display="https://podminky.urs.cz/item/CS_URS_2023_01/776231111"/>
    <hyperlink ref="F390" r:id="rId57" display="https://podminky.urs.cz/item/CS_URS_2023_01/776410811"/>
    <hyperlink ref="F400" r:id="rId58" display="https://podminky.urs.cz/item/CS_URS_2023_01/776411111"/>
    <hyperlink ref="F413" r:id="rId59" display="https://podminky.urs.cz/item/CS_URS_2023_01/776991141"/>
    <hyperlink ref="F416" r:id="rId60" display="https://podminky.urs.cz/item/CS_URS_2023_01/998776102"/>
    <hyperlink ref="F419" r:id="rId61" display="https://podminky.urs.cz/item/CS_URS_2023_01/998776181"/>
    <hyperlink ref="F423" r:id="rId62" display="https://podminky.urs.cz/item/CS_URS_2023_01/781111011"/>
    <hyperlink ref="F430" r:id="rId63" display="https://podminky.urs.cz/item/CS_URS_2023_01/781121011"/>
    <hyperlink ref="F437" r:id="rId64" display="https://podminky.urs.cz/item/CS_URS_2023_01/781473810"/>
    <hyperlink ref="F444" r:id="rId65" display="https://podminky.urs.cz/item/CS_URS_2023_01/781484116"/>
    <hyperlink ref="F454" r:id="rId66" display="https://podminky.urs.cz/item/CS_URS_2023_01/781493611"/>
    <hyperlink ref="F457" r:id="rId67" display="https://podminky.urs.cz/item/CS_URS_2023_01/781494111"/>
    <hyperlink ref="F464" r:id="rId68" display="https://podminky.urs.cz/item/CS_URS_2023_01/781494211"/>
    <hyperlink ref="F467" r:id="rId69" display="https://podminky.urs.cz/item/CS_URS_2023_01/781495211"/>
    <hyperlink ref="F474" r:id="rId70" display="https://podminky.urs.cz/item/CS_URS_2023_01/998781102"/>
    <hyperlink ref="F477" r:id="rId71" display="https://podminky.urs.cz/item/CS_URS_2023_01/998781181"/>
    <hyperlink ref="F481" r:id="rId72" display="https://podminky.urs.cz/item/CS_URS_2023_01/783301311"/>
    <hyperlink ref="F488" r:id="rId73" display="https://podminky.urs.cz/item/CS_URS_2023_01/783314101"/>
    <hyperlink ref="F491" r:id="rId74" display="https://podminky.urs.cz/item/CS_URS_2023_01/783314201"/>
    <hyperlink ref="F494" r:id="rId75" display="https://podminky.urs.cz/item/CS_URS_2023_01/783315101"/>
    <hyperlink ref="F497" r:id="rId76" display="https://podminky.urs.cz/item/CS_URS_2023_01/783317101"/>
    <hyperlink ref="F501" r:id="rId77" display="https://podminky.urs.cz/item/CS_URS_2023_01/784111001"/>
    <hyperlink ref="F514" r:id="rId78" display="https://podminky.urs.cz/item/CS_URS_2023_01/784121001"/>
    <hyperlink ref="F527" r:id="rId79" display="https://podminky.urs.cz/item/CS_URS_2023_01/784161101"/>
    <hyperlink ref="F533" r:id="rId80" display="https://podminky.urs.cz/item/CS_URS_2023_01/784181101"/>
    <hyperlink ref="F546" r:id="rId81" display="https://podminky.urs.cz/item/CS_URS_2023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ROUND((SUM(BE93:BE406)),  2)</f>
        <v>0</v>
      </c>
      <c r="G33" s="38"/>
      <c r="H33" s="38"/>
      <c r="I33" s="148">
        <v>0.20999999999999999</v>
      </c>
      <c r="J33" s="147">
        <f>ROUND(((SUM(BE93:BE406))*I33),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ROUND((SUM(BF93:BF406)),  2)</f>
        <v>0</v>
      </c>
      <c r="G34" s="38"/>
      <c r="H34" s="38"/>
      <c r="I34" s="148">
        <v>0.14999999999999999</v>
      </c>
      <c r="J34" s="147">
        <f>ROUND(((SUM(BF93:BF406))*I34),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ROUND((SUM(BG93:BG406)),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ROUND((SUM(BH93:BH406)),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ROUND((SUM(BI93:BI406)),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byt 02 + 01 TUV boilery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J127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J154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111</v>
      </c>
      <c r="E65" s="168"/>
      <c r="F65" s="168"/>
      <c r="G65" s="168"/>
      <c r="H65" s="168"/>
      <c r="I65" s="168"/>
      <c r="J65" s="169">
        <f>J158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113</v>
      </c>
      <c r="E66" s="174"/>
      <c r="F66" s="174"/>
      <c r="G66" s="174"/>
      <c r="H66" s="174"/>
      <c r="I66" s="174"/>
      <c r="J66" s="175">
        <f>J159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114</v>
      </c>
      <c r="E67" s="174"/>
      <c r="F67" s="174"/>
      <c r="G67" s="174"/>
      <c r="H67" s="174"/>
      <c r="I67" s="174"/>
      <c r="J67" s="175">
        <f>J180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115</v>
      </c>
      <c r="E68" s="174"/>
      <c r="F68" s="174"/>
      <c r="G68" s="174"/>
      <c r="H68" s="174"/>
      <c r="I68" s="174"/>
      <c r="J68" s="175">
        <f>J208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116</v>
      </c>
      <c r="E69" s="174"/>
      <c r="F69" s="174"/>
      <c r="G69" s="174"/>
      <c r="H69" s="174"/>
      <c r="I69" s="174"/>
      <c r="J69" s="175">
        <f>J236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117</v>
      </c>
      <c r="E70" s="174"/>
      <c r="F70" s="174"/>
      <c r="G70" s="174"/>
      <c r="H70" s="174"/>
      <c r="I70" s="174"/>
      <c r="J70" s="175">
        <f>J259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120</v>
      </c>
      <c r="E71" s="174"/>
      <c r="F71" s="174"/>
      <c r="G71" s="174"/>
      <c r="H71" s="174"/>
      <c r="I71" s="174"/>
      <c r="J71" s="175">
        <f>J277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121</v>
      </c>
      <c r="E72" s="174"/>
      <c r="F72" s="174"/>
      <c r="G72" s="174"/>
      <c r="H72" s="174"/>
      <c r="I72" s="174"/>
      <c r="J72" s="175">
        <f>J328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122</v>
      </c>
      <c r="E73" s="174"/>
      <c r="F73" s="174"/>
      <c r="G73" s="174"/>
      <c r="H73" s="174"/>
      <c r="I73" s="174"/>
      <c r="J73" s="175">
        <f>J348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123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BH- Ostrov n/Osl. oprava bytů VB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99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02 - byt 02 + 01 TUV boilery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Ostrov nad Oslavou</v>
      </c>
      <c r="G87" s="40"/>
      <c r="H87" s="40"/>
      <c r="I87" s="32" t="s">
        <v>23</v>
      </c>
      <c r="J87" s="72" t="str">
        <f>IF(J12="","",J12)</f>
        <v>27. 7. 2022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 xml:space="preserve"> </v>
      </c>
      <c r="G89" s="40"/>
      <c r="H89" s="40"/>
      <c r="I89" s="32" t="s">
        <v>31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33</v>
      </c>
      <c r="J90" s="36" t="str">
        <f>E24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124</v>
      </c>
      <c r="D92" s="180" t="s">
        <v>55</v>
      </c>
      <c r="E92" s="180" t="s">
        <v>51</v>
      </c>
      <c r="F92" s="180" t="s">
        <v>52</v>
      </c>
      <c r="G92" s="180" t="s">
        <v>125</v>
      </c>
      <c r="H92" s="180" t="s">
        <v>126</v>
      </c>
      <c r="I92" s="180" t="s">
        <v>127</v>
      </c>
      <c r="J92" s="180" t="s">
        <v>103</v>
      </c>
      <c r="K92" s="181" t="s">
        <v>128</v>
      </c>
      <c r="L92" s="182"/>
      <c r="M92" s="92" t="s">
        <v>19</v>
      </c>
      <c r="N92" s="93" t="s">
        <v>40</v>
      </c>
      <c r="O92" s="93" t="s">
        <v>129</v>
      </c>
      <c r="P92" s="93" t="s">
        <v>130</v>
      </c>
      <c r="Q92" s="93" t="s">
        <v>131</v>
      </c>
      <c r="R92" s="93" t="s">
        <v>132</v>
      </c>
      <c r="S92" s="93" t="s">
        <v>133</v>
      </c>
      <c r="T92" s="94" t="s">
        <v>134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135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P94+P158</f>
        <v>0</v>
      </c>
      <c r="Q93" s="96"/>
      <c r="R93" s="185">
        <f>R94+R158</f>
        <v>2.33955672</v>
      </c>
      <c r="S93" s="96"/>
      <c r="T93" s="186">
        <f>T94+T158</f>
        <v>0.78363799999999995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104</v>
      </c>
      <c r="BK93" s="187">
        <f>BK94+BK158</f>
        <v>0</v>
      </c>
    </row>
    <row r="94" s="12" customFormat="1" ht="25.92" customHeight="1">
      <c r="A94" s="12"/>
      <c r="B94" s="188"/>
      <c r="C94" s="189"/>
      <c r="D94" s="190" t="s">
        <v>69</v>
      </c>
      <c r="E94" s="191" t="s">
        <v>136</v>
      </c>
      <c r="F94" s="191" t="s">
        <v>137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P95+P127+P140+P154</f>
        <v>0</v>
      </c>
      <c r="Q94" s="196"/>
      <c r="R94" s="197">
        <f>R95+R127+R140+R154</f>
        <v>1.25848</v>
      </c>
      <c r="S94" s="196"/>
      <c r="T94" s="198">
        <f>T95+T127+T140+T154</f>
        <v>0.126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78</v>
      </c>
      <c r="AT94" s="200" t="s">
        <v>69</v>
      </c>
      <c r="AU94" s="200" t="s">
        <v>70</v>
      </c>
      <c r="AY94" s="199" t="s">
        <v>138</v>
      </c>
      <c r="BK94" s="201">
        <f>BK95+BK127+BK140+BK154</f>
        <v>0</v>
      </c>
    </row>
    <row r="95" s="12" customFormat="1" ht="22.8" customHeight="1">
      <c r="A95" s="12"/>
      <c r="B95" s="188"/>
      <c r="C95" s="189"/>
      <c r="D95" s="190" t="s">
        <v>69</v>
      </c>
      <c r="E95" s="202" t="s">
        <v>155</v>
      </c>
      <c r="F95" s="202" t="s">
        <v>156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SUM(P96:P126)</f>
        <v>0</v>
      </c>
      <c r="Q95" s="196"/>
      <c r="R95" s="197">
        <f>SUM(R96:R126)</f>
        <v>1.25848</v>
      </c>
      <c r="S95" s="196"/>
      <c r="T95" s="198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78</v>
      </c>
      <c r="AT95" s="200" t="s">
        <v>69</v>
      </c>
      <c r="AU95" s="200" t="s">
        <v>78</v>
      </c>
      <c r="AY95" s="199" t="s">
        <v>138</v>
      </c>
      <c r="BK95" s="201">
        <f>SUM(BK96:BK126)</f>
        <v>0</v>
      </c>
    </row>
    <row r="96" s="2" customFormat="1" ht="16.5" customHeight="1">
      <c r="A96" s="38"/>
      <c r="B96" s="39"/>
      <c r="C96" s="204" t="s">
        <v>78</v>
      </c>
      <c r="D96" s="204" t="s">
        <v>141</v>
      </c>
      <c r="E96" s="205" t="s">
        <v>157</v>
      </c>
      <c r="F96" s="206" t="s">
        <v>158</v>
      </c>
      <c r="G96" s="207" t="s">
        <v>144</v>
      </c>
      <c r="H96" s="208">
        <v>75.239999999999995</v>
      </c>
      <c r="I96" s="209"/>
      <c r="J96" s="210">
        <f>ROUND(I96*H96,2)</f>
        <v>0</v>
      </c>
      <c r="K96" s="206" t="s">
        <v>145</v>
      </c>
      <c r="L96" s="44"/>
      <c r="M96" s="211" t="s">
        <v>19</v>
      </c>
      <c r="N96" s="212" t="s">
        <v>42</v>
      </c>
      <c r="O96" s="84"/>
      <c r="P96" s="213">
        <f>O96*H96</f>
        <v>0</v>
      </c>
      <c r="Q96" s="213">
        <v>0.0040000000000000001</v>
      </c>
      <c r="R96" s="213">
        <f>Q96*H96</f>
        <v>0.30096000000000001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146</v>
      </c>
      <c r="AT96" s="215" t="s">
        <v>141</v>
      </c>
      <c r="AU96" s="215" t="s">
        <v>147</v>
      </c>
      <c r="AY96" s="17" t="s">
        <v>138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147</v>
      </c>
      <c r="BK96" s="216">
        <f>ROUND(I96*H96,2)</f>
        <v>0</v>
      </c>
      <c r="BL96" s="17" t="s">
        <v>146</v>
      </c>
      <c r="BM96" s="215" t="s">
        <v>814</v>
      </c>
    </row>
    <row r="97" s="2" customFormat="1">
      <c r="A97" s="38"/>
      <c r="B97" s="39"/>
      <c r="C97" s="40"/>
      <c r="D97" s="217" t="s">
        <v>149</v>
      </c>
      <c r="E97" s="40"/>
      <c r="F97" s="218" t="s">
        <v>160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149</v>
      </c>
      <c r="AU97" s="17" t="s">
        <v>147</v>
      </c>
    </row>
    <row r="98" s="2" customFormat="1">
      <c r="A98" s="38"/>
      <c r="B98" s="39"/>
      <c r="C98" s="40"/>
      <c r="D98" s="222" t="s">
        <v>151</v>
      </c>
      <c r="E98" s="40"/>
      <c r="F98" s="223" t="s">
        <v>161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151</v>
      </c>
      <c r="AU98" s="17" t="s">
        <v>147</v>
      </c>
    </row>
    <row r="99" s="13" customFormat="1">
      <c r="A99" s="13"/>
      <c r="B99" s="224"/>
      <c r="C99" s="225"/>
      <c r="D99" s="217" t="s">
        <v>153</v>
      </c>
      <c r="E99" s="226" t="s">
        <v>19</v>
      </c>
      <c r="F99" s="227" t="s">
        <v>162</v>
      </c>
      <c r="G99" s="225"/>
      <c r="H99" s="228">
        <v>9.4700000000000006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153</v>
      </c>
      <c r="AU99" s="234" t="s">
        <v>147</v>
      </c>
      <c r="AV99" s="13" t="s">
        <v>147</v>
      </c>
      <c r="AW99" s="13" t="s">
        <v>32</v>
      </c>
      <c r="AX99" s="13" t="s">
        <v>70</v>
      </c>
      <c r="AY99" s="234" t="s">
        <v>138</v>
      </c>
    </row>
    <row r="100" s="13" customFormat="1">
      <c r="A100" s="13"/>
      <c r="B100" s="224"/>
      <c r="C100" s="225"/>
      <c r="D100" s="217" t="s">
        <v>153</v>
      </c>
      <c r="E100" s="226" t="s">
        <v>19</v>
      </c>
      <c r="F100" s="227" t="s">
        <v>163</v>
      </c>
      <c r="G100" s="225"/>
      <c r="H100" s="228">
        <v>1.3300000000000001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153</v>
      </c>
      <c r="AU100" s="234" t="s">
        <v>147</v>
      </c>
      <c r="AV100" s="13" t="s">
        <v>147</v>
      </c>
      <c r="AW100" s="13" t="s">
        <v>32</v>
      </c>
      <c r="AX100" s="13" t="s">
        <v>70</v>
      </c>
      <c r="AY100" s="234" t="s">
        <v>138</v>
      </c>
    </row>
    <row r="101" s="13" customFormat="1">
      <c r="A101" s="13"/>
      <c r="B101" s="224"/>
      <c r="C101" s="225"/>
      <c r="D101" s="217" t="s">
        <v>153</v>
      </c>
      <c r="E101" s="226" t="s">
        <v>19</v>
      </c>
      <c r="F101" s="227" t="s">
        <v>164</v>
      </c>
      <c r="G101" s="225"/>
      <c r="H101" s="228">
        <v>14.51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153</v>
      </c>
      <c r="AU101" s="234" t="s">
        <v>147</v>
      </c>
      <c r="AV101" s="13" t="s">
        <v>147</v>
      </c>
      <c r="AW101" s="13" t="s">
        <v>32</v>
      </c>
      <c r="AX101" s="13" t="s">
        <v>70</v>
      </c>
      <c r="AY101" s="234" t="s">
        <v>138</v>
      </c>
    </row>
    <row r="102" s="13" customFormat="1">
      <c r="A102" s="13"/>
      <c r="B102" s="224"/>
      <c r="C102" s="225"/>
      <c r="D102" s="217" t="s">
        <v>153</v>
      </c>
      <c r="E102" s="226" t="s">
        <v>19</v>
      </c>
      <c r="F102" s="227" t="s">
        <v>165</v>
      </c>
      <c r="G102" s="225"/>
      <c r="H102" s="228">
        <v>1.27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153</v>
      </c>
      <c r="AU102" s="234" t="s">
        <v>147</v>
      </c>
      <c r="AV102" s="13" t="s">
        <v>147</v>
      </c>
      <c r="AW102" s="13" t="s">
        <v>32</v>
      </c>
      <c r="AX102" s="13" t="s">
        <v>70</v>
      </c>
      <c r="AY102" s="234" t="s">
        <v>138</v>
      </c>
    </row>
    <row r="103" s="13" customFormat="1">
      <c r="A103" s="13"/>
      <c r="B103" s="224"/>
      <c r="C103" s="225"/>
      <c r="D103" s="217" t="s">
        <v>153</v>
      </c>
      <c r="E103" s="226" t="s">
        <v>19</v>
      </c>
      <c r="F103" s="227" t="s">
        <v>166</v>
      </c>
      <c r="G103" s="225"/>
      <c r="H103" s="228">
        <v>21.620000000000001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153</v>
      </c>
      <c r="AU103" s="234" t="s">
        <v>147</v>
      </c>
      <c r="AV103" s="13" t="s">
        <v>147</v>
      </c>
      <c r="AW103" s="13" t="s">
        <v>32</v>
      </c>
      <c r="AX103" s="13" t="s">
        <v>70</v>
      </c>
      <c r="AY103" s="234" t="s">
        <v>138</v>
      </c>
    </row>
    <row r="104" s="13" customFormat="1">
      <c r="A104" s="13"/>
      <c r="B104" s="224"/>
      <c r="C104" s="225"/>
      <c r="D104" s="217" t="s">
        <v>153</v>
      </c>
      <c r="E104" s="226" t="s">
        <v>19</v>
      </c>
      <c r="F104" s="227" t="s">
        <v>167</v>
      </c>
      <c r="G104" s="225"/>
      <c r="H104" s="228">
        <v>3.3399999999999999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153</v>
      </c>
      <c r="AU104" s="234" t="s">
        <v>147</v>
      </c>
      <c r="AV104" s="13" t="s">
        <v>147</v>
      </c>
      <c r="AW104" s="13" t="s">
        <v>32</v>
      </c>
      <c r="AX104" s="13" t="s">
        <v>70</v>
      </c>
      <c r="AY104" s="234" t="s">
        <v>138</v>
      </c>
    </row>
    <row r="105" s="13" customFormat="1">
      <c r="A105" s="13"/>
      <c r="B105" s="224"/>
      <c r="C105" s="225"/>
      <c r="D105" s="217" t="s">
        <v>153</v>
      </c>
      <c r="E105" s="226" t="s">
        <v>19</v>
      </c>
      <c r="F105" s="227" t="s">
        <v>168</v>
      </c>
      <c r="G105" s="225"/>
      <c r="H105" s="228">
        <v>15.130000000000001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153</v>
      </c>
      <c r="AU105" s="234" t="s">
        <v>147</v>
      </c>
      <c r="AV105" s="13" t="s">
        <v>147</v>
      </c>
      <c r="AW105" s="13" t="s">
        <v>32</v>
      </c>
      <c r="AX105" s="13" t="s">
        <v>70</v>
      </c>
      <c r="AY105" s="234" t="s">
        <v>138</v>
      </c>
    </row>
    <row r="106" s="13" customFormat="1">
      <c r="A106" s="13"/>
      <c r="B106" s="224"/>
      <c r="C106" s="225"/>
      <c r="D106" s="217" t="s">
        <v>153</v>
      </c>
      <c r="E106" s="226" t="s">
        <v>19</v>
      </c>
      <c r="F106" s="227" t="s">
        <v>169</v>
      </c>
      <c r="G106" s="225"/>
      <c r="H106" s="228">
        <v>8.5700000000000003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153</v>
      </c>
      <c r="AU106" s="234" t="s">
        <v>147</v>
      </c>
      <c r="AV106" s="13" t="s">
        <v>147</v>
      </c>
      <c r="AW106" s="13" t="s">
        <v>32</v>
      </c>
      <c r="AX106" s="13" t="s">
        <v>70</v>
      </c>
      <c r="AY106" s="234" t="s">
        <v>138</v>
      </c>
    </row>
    <row r="107" s="14" customFormat="1">
      <c r="A107" s="14"/>
      <c r="B107" s="235"/>
      <c r="C107" s="236"/>
      <c r="D107" s="217" t="s">
        <v>153</v>
      </c>
      <c r="E107" s="237" t="s">
        <v>19</v>
      </c>
      <c r="F107" s="238" t="s">
        <v>170</v>
      </c>
      <c r="G107" s="236"/>
      <c r="H107" s="239">
        <v>75.239999999999995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153</v>
      </c>
      <c r="AU107" s="245" t="s">
        <v>147</v>
      </c>
      <c r="AV107" s="14" t="s">
        <v>146</v>
      </c>
      <c r="AW107" s="14" t="s">
        <v>32</v>
      </c>
      <c r="AX107" s="14" t="s">
        <v>78</v>
      </c>
      <c r="AY107" s="245" t="s">
        <v>138</v>
      </c>
    </row>
    <row r="108" s="2" customFormat="1" ht="16.5" customHeight="1">
      <c r="A108" s="38"/>
      <c r="B108" s="39"/>
      <c r="C108" s="204" t="s">
        <v>147</v>
      </c>
      <c r="D108" s="204" t="s">
        <v>141</v>
      </c>
      <c r="E108" s="205" t="s">
        <v>171</v>
      </c>
      <c r="F108" s="206" t="s">
        <v>172</v>
      </c>
      <c r="G108" s="207" t="s">
        <v>144</v>
      </c>
      <c r="H108" s="208">
        <v>1.03</v>
      </c>
      <c r="I108" s="209"/>
      <c r="J108" s="210">
        <f>ROUND(I108*H108,2)</f>
        <v>0</v>
      </c>
      <c r="K108" s="206" t="s">
        <v>145</v>
      </c>
      <c r="L108" s="44"/>
      <c r="M108" s="211" t="s">
        <v>19</v>
      </c>
      <c r="N108" s="212" t="s">
        <v>42</v>
      </c>
      <c r="O108" s="84"/>
      <c r="P108" s="213">
        <f>O108*H108</f>
        <v>0</v>
      </c>
      <c r="Q108" s="213">
        <v>0.056000000000000001</v>
      </c>
      <c r="R108" s="213">
        <f>Q108*H108</f>
        <v>0.057680000000000002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146</v>
      </c>
      <c r="AT108" s="215" t="s">
        <v>141</v>
      </c>
      <c r="AU108" s="215" t="s">
        <v>147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147</v>
      </c>
      <c r="BK108" s="216">
        <f>ROUND(I108*H108,2)</f>
        <v>0</v>
      </c>
      <c r="BL108" s="17" t="s">
        <v>146</v>
      </c>
      <c r="BM108" s="215" t="s">
        <v>815</v>
      </c>
    </row>
    <row r="109" s="2" customFormat="1">
      <c r="A109" s="38"/>
      <c r="B109" s="39"/>
      <c r="C109" s="40"/>
      <c r="D109" s="217" t="s">
        <v>149</v>
      </c>
      <c r="E109" s="40"/>
      <c r="F109" s="218" t="s">
        <v>174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149</v>
      </c>
      <c r="AU109" s="17" t="s">
        <v>147</v>
      </c>
    </row>
    <row r="110" s="2" customFormat="1">
      <c r="A110" s="38"/>
      <c r="B110" s="39"/>
      <c r="C110" s="40"/>
      <c r="D110" s="222" t="s">
        <v>151</v>
      </c>
      <c r="E110" s="40"/>
      <c r="F110" s="223" t="s">
        <v>175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151</v>
      </c>
      <c r="AU110" s="17" t="s">
        <v>147</v>
      </c>
    </row>
    <row r="111" s="13" customFormat="1">
      <c r="A111" s="13"/>
      <c r="B111" s="224"/>
      <c r="C111" s="225"/>
      <c r="D111" s="217" t="s">
        <v>153</v>
      </c>
      <c r="E111" s="226" t="s">
        <v>19</v>
      </c>
      <c r="F111" s="227" t="s">
        <v>816</v>
      </c>
      <c r="G111" s="225"/>
      <c r="H111" s="228">
        <v>0.63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153</v>
      </c>
      <c r="AU111" s="234" t="s">
        <v>147</v>
      </c>
      <c r="AV111" s="13" t="s">
        <v>147</v>
      </c>
      <c r="AW111" s="13" t="s">
        <v>32</v>
      </c>
      <c r="AX111" s="13" t="s">
        <v>70</v>
      </c>
      <c r="AY111" s="234" t="s">
        <v>138</v>
      </c>
    </row>
    <row r="112" s="13" customFormat="1">
      <c r="A112" s="13"/>
      <c r="B112" s="224"/>
      <c r="C112" s="225"/>
      <c r="D112" s="217" t="s">
        <v>153</v>
      </c>
      <c r="E112" s="226" t="s">
        <v>19</v>
      </c>
      <c r="F112" s="227" t="s">
        <v>817</v>
      </c>
      <c r="G112" s="225"/>
      <c r="H112" s="228">
        <v>0.40000000000000002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153</v>
      </c>
      <c r="AU112" s="234" t="s">
        <v>147</v>
      </c>
      <c r="AV112" s="13" t="s">
        <v>147</v>
      </c>
      <c r="AW112" s="13" t="s">
        <v>32</v>
      </c>
      <c r="AX112" s="13" t="s">
        <v>70</v>
      </c>
      <c r="AY112" s="234" t="s">
        <v>138</v>
      </c>
    </row>
    <row r="113" s="14" customFormat="1">
      <c r="A113" s="14"/>
      <c r="B113" s="235"/>
      <c r="C113" s="236"/>
      <c r="D113" s="217" t="s">
        <v>153</v>
      </c>
      <c r="E113" s="237" t="s">
        <v>19</v>
      </c>
      <c r="F113" s="238" t="s">
        <v>170</v>
      </c>
      <c r="G113" s="236"/>
      <c r="H113" s="239">
        <v>1.03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153</v>
      </c>
      <c r="AU113" s="245" t="s">
        <v>147</v>
      </c>
      <c r="AV113" s="14" t="s">
        <v>146</v>
      </c>
      <c r="AW113" s="14" t="s">
        <v>32</v>
      </c>
      <c r="AX113" s="14" t="s">
        <v>78</v>
      </c>
      <c r="AY113" s="245" t="s">
        <v>138</v>
      </c>
    </row>
    <row r="114" s="2" customFormat="1" ht="16.5" customHeight="1">
      <c r="A114" s="38"/>
      <c r="B114" s="39"/>
      <c r="C114" s="204" t="s">
        <v>139</v>
      </c>
      <c r="D114" s="204" t="s">
        <v>141</v>
      </c>
      <c r="E114" s="205" t="s">
        <v>178</v>
      </c>
      <c r="F114" s="206" t="s">
        <v>179</v>
      </c>
      <c r="G114" s="207" t="s">
        <v>144</v>
      </c>
      <c r="H114" s="208">
        <v>224.96000000000001</v>
      </c>
      <c r="I114" s="209"/>
      <c r="J114" s="210">
        <f>ROUND(I114*H114,2)</f>
        <v>0</v>
      </c>
      <c r="K114" s="206" t="s">
        <v>145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0.0040000000000000001</v>
      </c>
      <c r="R114" s="213">
        <f>Q114*H114</f>
        <v>0.89984000000000008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146</v>
      </c>
      <c r="AT114" s="215" t="s">
        <v>141</v>
      </c>
      <c r="AU114" s="215" t="s">
        <v>147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147</v>
      </c>
      <c r="BK114" s="216">
        <f>ROUND(I114*H114,2)</f>
        <v>0</v>
      </c>
      <c r="BL114" s="17" t="s">
        <v>146</v>
      </c>
      <c r="BM114" s="215" t="s">
        <v>818</v>
      </c>
    </row>
    <row r="115" s="2" customFormat="1">
      <c r="A115" s="38"/>
      <c r="B115" s="39"/>
      <c r="C115" s="40"/>
      <c r="D115" s="217" t="s">
        <v>149</v>
      </c>
      <c r="E115" s="40"/>
      <c r="F115" s="218" t="s">
        <v>181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147</v>
      </c>
    </row>
    <row r="116" s="2" customFormat="1">
      <c r="A116" s="38"/>
      <c r="B116" s="39"/>
      <c r="C116" s="40"/>
      <c r="D116" s="222" t="s">
        <v>151</v>
      </c>
      <c r="E116" s="40"/>
      <c r="F116" s="223" t="s">
        <v>182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151</v>
      </c>
      <c r="AU116" s="17" t="s">
        <v>147</v>
      </c>
    </row>
    <row r="117" s="13" customFormat="1">
      <c r="A117" s="13"/>
      <c r="B117" s="224"/>
      <c r="C117" s="225"/>
      <c r="D117" s="217" t="s">
        <v>153</v>
      </c>
      <c r="E117" s="226" t="s">
        <v>19</v>
      </c>
      <c r="F117" s="227" t="s">
        <v>183</v>
      </c>
      <c r="G117" s="225"/>
      <c r="H117" s="228">
        <v>38.07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153</v>
      </c>
      <c r="AU117" s="234" t="s">
        <v>147</v>
      </c>
      <c r="AV117" s="13" t="s">
        <v>147</v>
      </c>
      <c r="AW117" s="13" t="s">
        <v>32</v>
      </c>
      <c r="AX117" s="13" t="s">
        <v>70</v>
      </c>
      <c r="AY117" s="234" t="s">
        <v>138</v>
      </c>
    </row>
    <row r="118" s="13" customFormat="1">
      <c r="A118" s="13"/>
      <c r="B118" s="224"/>
      <c r="C118" s="225"/>
      <c r="D118" s="217" t="s">
        <v>153</v>
      </c>
      <c r="E118" s="226" t="s">
        <v>19</v>
      </c>
      <c r="F118" s="227" t="s">
        <v>184</v>
      </c>
      <c r="G118" s="225"/>
      <c r="H118" s="228">
        <v>4.2750000000000004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153</v>
      </c>
      <c r="AU118" s="234" t="s">
        <v>147</v>
      </c>
      <c r="AV118" s="13" t="s">
        <v>147</v>
      </c>
      <c r="AW118" s="13" t="s">
        <v>32</v>
      </c>
      <c r="AX118" s="13" t="s">
        <v>70</v>
      </c>
      <c r="AY118" s="234" t="s">
        <v>138</v>
      </c>
    </row>
    <row r="119" s="13" customFormat="1">
      <c r="A119" s="13"/>
      <c r="B119" s="224"/>
      <c r="C119" s="225"/>
      <c r="D119" s="217" t="s">
        <v>153</v>
      </c>
      <c r="E119" s="226" t="s">
        <v>19</v>
      </c>
      <c r="F119" s="227" t="s">
        <v>185</v>
      </c>
      <c r="G119" s="225"/>
      <c r="H119" s="228">
        <v>43.875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153</v>
      </c>
      <c r="AU119" s="234" t="s">
        <v>147</v>
      </c>
      <c r="AV119" s="13" t="s">
        <v>147</v>
      </c>
      <c r="AW119" s="13" t="s">
        <v>32</v>
      </c>
      <c r="AX119" s="13" t="s">
        <v>70</v>
      </c>
      <c r="AY119" s="234" t="s">
        <v>138</v>
      </c>
    </row>
    <row r="120" s="13" customFormat="1">
      <c r="A120" s="13"/>
      <c r="B120" s="224"/>
      <c r="C120" s="225"/>
      <c r="D120" s="217" t="s">
        <v>153</v>
      </c>
      <c r="E120" s="226" t="s">
        <v>19</v>
      </c>
      <c r="F120" s="227" t="s">
        <v>186</v>
      </c>
      <c r="G120" s="225"/>
      <c r="H120" s="228">
        <v>-10.140000000000001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147</v>
      </c>
      <c r="AV120" s="13" t="s">
        <v>147</v>
      </c>
      <c r="AW120" s="13" t="s">
        <v>32</v>
      </c>
      <c r="AX120" s="13" t="s">
        <v>70</v>
      </c>
      <c r="AY120" s="234" t="s">
        <v>138</v>
      </c>
    </row>
    <row r="121" s="13" customFormat="1">
      <c r="A121" s="13"/>
      <c r="B121" s="224"/>
      <c r="C121" s="225"/>
      <c r="D121" s="217" t="s">
        <v>153</v>
      </c>
      <c r="E121" s="226" t="s">
        <v>19</v>
      </c>
      <c r="F121" s="227" t="s">
        <v>187</v>
      </c>
      <c r="G121" s="225"/>
      <c r="H121" s="228">
        <v>14.58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147</v>
      </c>
      <c r="AV121" s="13" t="s">
        <v>147</v>
      </c>
      <c r="AW121" s="13" t="s">
        <v>32</v>
      </c>
      <c r="AX121" s="13" t="s">
        <v>70</v>
      </c>
      <c r="AY121" s="234" t="s">
        <v>138</v>
      </c>
    </row>
    <row r="122" s="13" customFormat="1">
      <c r="A122" s="13"/>
      <c r="B122" s="224"/>
      <c r="C122" s="225"/>
      <c r="D122" s="217" t="s">
        <v>153</v>
      </c>
      <c r="E122" s="226" t="s">
        <v>19</v>
      </c>
      <c r="F122" s="227" t="s">
        <v>188</v>
      </c>
      <c r="G122" s="225"/>
      <c r="H122" s="228">
        <v>51.299999999999997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153</v>
      </c>
      <c r="AU122" s="234" t="s">
        <v>147</v>
      </c>
      <c r="AV122" s="13" t="s">
        <v>147</v>
      </c>
      <c r="AW122" s="13" t="s">
        <v>32</v>
      </c>
      <c r="AX122" s="13" t="s">
        <v>70</v>
      </c>
      <c r="AY122" s="234" t="s">
        <v>138</v>
      </c>
    </row>
    <row r="123" s="13" customFormat="1">
      <c r="A123" s="13"/>
      <c r="B123" s="224"/>
      <c r="C123" s="225"/>
      <c r="D123" s="217" t="s">
        <v>153</v>
      </c>
      <c r="E123" s="226" t="s">
        <v>19</v>
      </c>
      <c r="F123" s="227" t="s">
        <v>189</v>
      </c>
      <c r="G123" s="225"/>
      <c r="H123" s="228">
        <v>7.4000000000000004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153</v>
      </c>
      <c r="AU123" s="234" t="s">
        <v>147</v>
      </c>
      <c r="AV123" s="13" t="s">
        <v>147</v>
      </c>
      <c r="AW123" s="13" t="s">
        <v>32</v>
      </c>
      <c r="AX123" s="13" t="s">
        <v>70</v>
      </c>
      <c r="AY123" s="234" t="s">
        <v>138</v>
      </c>
    </row>
    <row r="124" s="13" customFormat="1">
      <c r="A124" s="13"/>
      <c r="B124" s="224"/>
      <c r="C124" s="225"/>
      <c r="D124" s="217" t="s">
        <v>153</v>
      </c>
      <c r="E124" s="226" t="s">
        <v>19</v>
      </c>
      <c r="F124" s="227" t="s">
        <v>190</v>
      </c>
      <c r="G124" s="225"/>
      <c r="H124" s="228">
        <v>42.119999999999997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153</v>
      </c>
      <c r="AU124" s="234" t="s">
        <v>147</v>
      </c>
      <c r="AV124" s="13" t="s">
        <v>147</v>
      </c>
      <c r="AW124" s="13" t="s">
        <v>32</v>
      </c>
      <c r="AX124" s="13" t="s">
        <v>70</v>
      </c>
      <c r="AY124" s="234" t="s">
        <v>138</v>
      </c>
    </row>
    <row r="125" s="13" customFormat="1">
      <c r="A125" s="13"/>
      <c r="B125" s="224"/>
      <c r="C125" s="225"/>
      <c r="D125" s="217" t="s">
        <v>153</v>
      </c>
      <c r="E125" s="226" t="s">
        <v>19</v>
      </c>
      <c r="F125" s="227" t="s">
        <v>191</v>
      </c>
      <c r="G125" s="225"/>
      <c r="H125" s="228">
        <v>33.479999999999997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153</v>
      </c>
      <c r="AU125" s="234" t="s">
        <v>147</v>
      </c>
      <c r="AV125" s="13" t="s">
        <v>147</v>
      </c>
      <c r="AW125" s="13" t="s">
        <v>32</v>
      </c>
      <c r="AX125" s="13" t="s">
        <v>70</v>
      </c>
      <c r="AY125" s="234" t="s">
        <v>138</v>
      </c>
    </row>
    <row r="126" s="14" customFormat="1">
      <c r="A126" s="14"/>
      <c r="B126" s="235"/>
      <c r="C126" s="236"/>
      <c r="D126" s="217" t="s">
        <v>153</v>
      </c>
      <c r="E126" s="237" t="s">
        <v>19</v>
      </c>
      <c r="F126" s="238" t="s">
        <v>170</v>
      </c>
      <c r="G126" s="236"/>
      <c r="H126" s="239">
        <v>224.96000000000001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153</v>
      </c>
      <c r="AU126" s="245" t="s">
        <v>147</v>
      </c>
      <c r="AV126" s="14" t="s">
        <v>146</v>
      </c>
      <c r="AW126" s="14" t="s">
        <v>32</v>
      </c>
      <c r="AX126" s="14" t="s">
        <v>78</v>
      </c>
      <c r="AY126" s="245" t="s">
        <v>138</v>
      </c>
    </row>
    <row r="127" s="12" customFormat="1" ht="22.8" customHeight="1">
      <c r="A127" s="12"/>
      <c r="B127" s="188"/>
      <c r="C127" s="189"/>
      <c r="D127" s="190" t="s">
        <v>69</v>
      </c>
      <c r="E127" s="202" t="s">
        <v>192</v>
      </c>
      <c r="F127" s="202" t="s">
        <v>193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SUM(P128:P139)</f>
        <v>0</v>
      </c>
      <c r="Q127" s="196"/>
      <c r="R127" s="197">
        <f>SUM(R128:R139)</f>
        <v>0</v>
      </c>
      <c r="S127" s="196"/>
      <c r="T127" s="198">
        <f>SUM(T128:T139)</f>
        <v>0.126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78</v>
      </c>
      <c r="AT127" s="200" t="s">
        <v>69</v>
      </c>
      <c r="AU127" s="200" t="s">
        <v>78</v>
      </c>
      <c r="AY127" s="199" t="s">
        <v>138</v>
      </c>
      <c r="BK127" s="201">
        <f>SUM(BK128:BK139)</f>
        <v>0</v>
      </c>
    </row>
    <row r="128" s="2" customFormat="1" ht="16.5" customHeight="1">
      <c r="A128" s="38"/>
      <c r="B128" s="39"/>
      <c r="C128" s="204" t="s">
        <v>146</v>
      </c>
      <c r="D128" s="204" t="s">
        <v>141</v>
      </c>
      <c r="E128" s="205" t="s">
        <v>195</v>
      </c>
      <c r="F128" s="206" t="s">
        <v>196</v>
      </c>
      <c r="G128" s="207" t="s">
        <v>197</v>
      </c>
      <c r="H128" s="208">
        <v>9</v>
      </c>
      <c r="I128" s="209"/>
      <c r="J128" s="210">
        <f>ROUND(I128*H128,2)</f>
        <v>0</v>
      </c>
      <c r="K128" s="206" t="s">
        <v>145</v>
      </c>
      <c r="L128" s="44"/>
      <c r="M128" s="211" t="s">
        <v>19</v>
      </c>
      <c r="N128" s="212" t="s">
        <v>42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0.0060000000000000001</v>
      </c>
      <c r="T128" s="214">
        <f>S128*H128</f>
        <v>0.053999999999999999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146</v>
      </c>
      <c r="AT128" s="215" t="s">
        <v>141</v>
      </c>
      <c r="AU128" s="215" t="s">
        <v>147</v>
      </c>
      <c r="AY128" s="17" t="s">
        <v>138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147</v>
      </c>
      <c r="BK128" s="216">
        <f>ROUND(I128*H128,2)</f>
        <v>0</v>
      </c>
      <c r="BL128" s="17" t="s">
        <v>146</v>
      </c>
      <c r="BM128" s="215" t="s">
        <v>819</v>
      </c>
    </row>
    <row r="129" s="2" customFormat="1">
      <c r="A129" s="38"/>
      <c r="B129" s="39"/>
      <c r="C129" s="40"/>
      <c r="D129" s="217" t="s">
        <v>149</v>
      </c>
      <c r="E129" s="40"/>
      <c r="F129" s="218" t="s">
        <v>199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147</v>
      </c>
    </row>
    <row r="130" s="2" customFormat="1">
      <c r="A130" s="38"/>
      <c r="B130" s="39"/>
      <c r="C130" s="40"/>
      <c r="D130" s="222" t="s">
        <v>151</v>
      </c>
      <c r="E130" s="40"/>
      <c r="F130" s="223" t="s">
        <v>200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151</v>
      </c>
      <c r="AU130" s="17" t="s">
        <v>147</v>
      </c>
    </row>
    <row r="131" s="13" customFormat="1">
      <c r="A131" s="13"/>
      <c r="B131" s="224"/>
      <c r="C131" s="225"/>
      <c r="D131" s="217" t="s">
        <v>153</v>
      </c>
      <c r="E131" s="226" t="s">
        <v>19</v>
      </c>
      <c r="F131" s="227" t="s">
        <v>820</v>
      </c>
      <c r="G131" s="225"/>
      <c r="H131" s="228">
        <v>4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153</v>
      </c>
      <c r="AU131" s="234" t="s">
        <v>147</v>
      </c>
      <c r="AV131" s="13" t="s">
        <v>147</v>
      </c>
      <c r="AW131" s="13" t="s">
        <v>32</v>
      </c>
      <c r="AX131" s="13" t="s">
        <v>70</v>
      </c>
      <c r="AY131" s="234" t="s">
        <v>138</v>
      </c>
    </row>
    <row r="132" s="13" customFormat="1">
      <c r="A132" s="13"/>
      <c r="B132" s="224"/>
      <c r="C132" s="225"/>
      <c r="D132" s="217" t="s">
        <v>153</v>
      </c>
      <c r="E132" s="226" t="s">
        <v>19</v>
      </c>
      <c r="F132" s="227" t="s">
        <v>821</v>
      </c>
      <c r="G132" s="225"/>
      <c r="H132" s="228">
        <v>5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153</v>
      </c>
      <c r="AU132" s="234" t="s">
        <v>147</v>
      </c>
      <c r="AV132" s="13" t="s">
        <v>147</v>
      </c>
      <c r="AW132" s="13" t="s">
        <v>32</v>
      </c>
      <c r="AX132" s="13" t="s">
        <v>70</v>
      </c>
      <c r="AY132" s="234" t="s">
        <v>138</v>
      </c>
    </row>
    <row r="133" s="14" customFormat="1">
      <c r="A133" s="14"/>
      <c r="B133" s="235"/>
      <c r="C133" s="236"/>
      <c r="D133" s="217" t="s">
        <v>153</v>
      </c>
      <c r="E133" s="237" t="s">
        <v>19</v>
      </c>
      <c r="F133" s="238" t="s">
        <v>170</v>
      </c>
      <c r="G133" s="236"/>
      <c r="H133" s="239">
        <v>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153</v>
      </c>
      <c r="AU133" s="245" t="s">
        <v>147</v>
      </c>
      <c r="AV133" s="14" t="s">
        <v>146</v>
      </c>
      <c r="AW133" s="14" t="s">
        <v>32</v>
      </c>
      <c r="AX133" s="14" t="s">
        <v>78</v>
      </c>
      <c r="AY133" s="245" t="s">
        <v>138</v>
      </c>
    </row>
    <row r="134" s="2" customFormat="1" ht="16.5" customHeight="1">
      <c r="A134" s="38"/>
      <c r="B134" s="39"/>
      <c r="C134" s="204" t="s">
        <v>194</v>
      </c>
      <c r="D134" s="204" t="s">
        <v>141</v>
      </c>
      <c r="E134" s="205" t="s">
        <v>203</v>
      </c>
      <c r="F134" s="206" t="s">
        <v>204</v>
      </c>
      <c r="G134" s="207" t="s">
        <v>197</v>
      </c>
      <c r="H134" s="208">
        <v>8</v>
      </c>
      <c r="I134" s="209"/>
      <c r="J134" s="210">
        <f>ROUND(I134*H134,2)</f>
        <v>0</v>
      </c>
      <c r="K134" s="206" t="s">
        <v>145</v>
      </c>
      <c r="L134" s="44"/>
      <c r="M134" s="211" t="s">
        <v>19</v>
      </c>
      <c r="N134" s="212" t="s">
        <v>42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0.0089999999999999993</v>
      </c>
      <c r="T134" s="214">
        <f>S134*H134</f>
        <v>0.071999999999999995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146</v>
      </c>
      <c r="AT134" s="215" t="s">
        <v>141</v>
      </c>
      <c r="AU134" s="215" t="s">
        <v>147</v>
      </c>
      <c r="AY134" s="17" t="s">
        <v>138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147</v>
      </c>
      <c r="BK134" s="216">
        <f>ROUND(I134*H134,2)</f>
        <v>0</v>
      </c>
      <c r="BL134" s="17" t="s">
        <v>146</v>
      </c>
      <c r="BM134" s="215" t="s">
        <v>822</v>
      </c>
    </row>
    <row r="135" s="2" customFormat="1">
      <c r="A135" s="38"/>
      <c r="B135" s="39"/>
      <c r="C135" s="40"/>
      <c r="D135" s="217" t="s">
        <v>149</v>
      </c>
      <c r="E135" s="40"/>
      <c r="F135" s="218" t="s">
        <v>206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147</v>
      </c>
    </row>
    <row r="136" s="2" customFormat="1">
      <c r="A136" s="38"/>
      <c r="B136" s="39"/>
      <c r="C136" s="40"/>
      <c r="D136" s="222" t="s">
        <v>151</v>
      </c>
      <c r="E136" s="40"/>
      <c r="F136" s="223" t="s">
        <v>207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147</v>
      </c>
    </row>
    <row r="137" s="13" customFormat="1">
      <c r="A137" s="13"/>
      <c r="B137" s="224"/>
      <c r="C137" s="225"/>
      <c r="D137" s="217" t="s">
        <v>153</v>
      </c>
      <c r="E137" s="226" t="s">
        <v>19</v>
      </c>
      <c r="F137" s="227" t="s">
        <v>823</v>
      </c>
      <c r="G137" s="225"/>
      <c r="H137" s="228">
        <v>4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153</v>
      </c>
      <c r="AU137" s="234" t="s">
        <v>147</v>
      </c>
      <c r="AV137" s="13" t="s">
        <v>147</v>
      </c>
      <c r="AW137" s="13" t="s">
        <v>32</v>
      </c>
      <c r="AX137" s="13" t="s">
        <v>70</v>
      </c>
      <c r="AY137" s="234" t="s">
        <v>138</v>
      </c>
    </row>
    <row r="138" s="13" customFormat="1">
      <c r="A138" s="13"/>
      <c r="B138" s="224"/>
      <c r="C138" s="225"/>
      <c r="D138" s="217" t="s">
        <v>153</v>
      </c>
      <c r="E138" s="226" t="s">
        <v>19</v>
      </c>
      <c r="F138" s="227" t="s">
        <v>824</v>
      </c>
      <c r="G138" s="225"/>
      <c r="H138" s="228">
        <v>4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153</v>
      </c>
      <c r="AU138" s="234" t="s">
        <v>147</v>
      </c>
      <c r="AV138" s="13" t="s">
        <v>147</v>
      </c>
      <c r="AW138" s="13" t="s">
        <v>32</v>
      </c>
      <c r="AX138" s="13" t="s">
        <v>70</v>
      </c>
      <c r="AY138" s="234" t="s">
        <v>138</v>
      </c>
    </row>
    <row r="139" s="14" customFormat="1">
      <c r="A139" s="14"/>
      <c r="B139" s="235"/>
      <c r="C139" s="236"/>
      <c r="D139" s="217" t="s">
        <v>153</v>
      </c>
      <c r="E139" s="237" t="s">
        <v>19</v>
      </c>
      <c r="F139" s="238" t="s">
        <v>170</v>
      </c>
      <c r="G139" s="236"/>
      <c r="H139" s="239">
        <v>8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153</v>
      </c>
      <c r="AU139" s="245" t="s">
        <v>147</v>
      </c>
      <c r="AV139" s="14" t="s">
        <v>146</v>
      </c>
      <c r="AW139" s="14" t="s">
        <v>32</v>
      </c>
      <c r="AX139" s="14" t="s">
        <v>78</v>
      </c>
      <c r="AY139" s="245" t="s">
        <v>138</v>
      </c>
    </row>
    <row r="140" s="12" customFormat="1" ht="22.8" customHeight="1">
      <c r="A140" s="12"/>
      <c r="B140" s="188"/>
      <c r="C140" s="189"/>
      <c r="D140" s="190" t="s">
        <v>69</v>
      </c>
      <c r="E140" s="202" t="s">
        <v>210</v>
      </c>
      <c r="F140" s="202" t="s">
        <v>211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SUM(P141:P153)</f>
        <v>0</v>
      </c>
      <c r="Q140" s="196"/>
      <c r="R140" s="197">
        <f>SUM(R141:R153)</f>
        <v>0</v>
      </c>
      <c r="S140" s="196"/>
      <c r="T140" s="198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78</v>
      </c>
      <c r="AT140" s="200" t="s">
        <v>69</v>
      </c>
      <c r="AU140" s="200" t="s">
        <v>78</v>
      </c>
      <c r="AY140" s="199" t="s">
        <v>138</v>
      </c>
      <c r="BK140" s="201">
        <f>SUM(BK141:BK153)</f>
        <v>0</v>
      </c>
    </row>
    <row r="141" s="2" customFormat="1" ht="16.5" customHeight="1">
      <c r="A141" s="38"/>
      <c r="B141" s="39"/>
      <c r="C141" s="204" t="s">
        <v>155</v>
      </c>
      <c r="D141" s="204" t="s">
        <v>141</v>
      </c>
      <c r="E141" s="205" t="s">
        <v>213</v>
      </c>
      <c r="F141" s="206" t="s">
        <v>214</v>
      </c>
      <c r="G141" s="207" t="s">
        <v>215</v>
      </c>
      <c r="H141" s="208">
        <v>0.78400000000000003</v>
      </c>
      <c r="I141" s="209"/>
      <c r="J141" s="210">
        <f>ROUND(I141*H141,2)</f>
        <v>0</v>
      </c>
      <c r="K141" s="206" t="s">
        <v>145</v>
      </c>
      <c r="L141" s="44"/>
      <c r="M141" s="211" t="s">
        <v>19</v>
      </c>
      <c r="N141" s="212" t="s">
        <v>42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146</v>
      </c>
      <c r="AT141" s="215" t="s">
        <v>141</v>
      </c>
      <c r="AU141" s="215" t="s">
        <v>147</v>
      </c>
      <c r="AY141" s="17" t="s">
        <v>138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147</v>
      </c>
      <c r="BK141" s="216">
        <f>ROUND(I141*H141,2)</f>
        <v>0</v>
      </c>
      <c r="BL141" s="17" t="s">
        <v>146</v>
      </c>
      <c r="BM141" s="215" t="s">
        <v>825</v>
      </c>
    </row>
    <row r="142" s="2" customFormat="1">
      <c r="A142" s="38"/>
      <c r="B142" s="39"/>
      <c r="C142" s="40"/>
      <c r="D142" s="217" t="s">
        <v>149</v>
      </c>
      <c r="E142" s="40"/>
      <c r="F142" s="218" t="s">
        <v>217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147</v>
      </c>
    </row>
    <row r="143" s="2" customFormat="1">
      <c r="A143" s="38"/>
      <c r="B143" s="39"/>
      <c r="C143" s="40"/>
      <c r="D143" s="222" t="s">
        <v>151</v>
      </c>
      <c r="E143" s="40"/>
      <c r="F143" s="223" t="s">
        <v>218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151</v>
      </c>
      <c r="AU143" s="17" t="s">
        <v>147</v>
      </c>
    </row>
    <row r="144" s="2" customFormat="1" ht="16.5" customHeight="1">
      <c r="A144" s="38"/>
      <c r="B144" s="39"/>
      <c r="C144" s="204" t="s">
        <v>212</v>
      </c>
      <c r="D144" s="204" t="s">
        <v>141</v>
      </c>
      <c r="E144" s="205" t="s">
        <v>220</v>
      </c>
      <c r="F144" s="206" t="s">
        <v>221</v>
      </c>
      <c r="G144" s="207" t="s">
        <v>215</v>
      </c>
      <c r="H144" s="208">
        <v>0.78400000000000003</v>
      </c>
      <c r="I144" s="209"/>
      <c r="J144" s="210">
        <f>ROUND(I144*H144,2)</f>
        <v>0</v>
      </c>
      <c r="K144" s="206" t="s">
        <v>145</v>
      </c>
      <c r="L144" s="44"/>
      <c r="M144" s="211" t="s">
        <v>19</v>
      </c>
      <c r="N144" s="212" t="s">
        <v>42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146</v>
      </c>
      <c r="AT144" s="215" t="s">
        <v>141</v>
      </c>
      <c r="AU144" s="215" t="s">
        <v>147</v>
      </c>
      <c r="AY144" s="17" t="s">
        <v>138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147</v>
      </c>
      <c r="BK144" s="216">
        <f>ROUND(I144*H144,2)</f>
        <v>0</v>
      </c>
      <c r="BL144" s="17" t="s">
        <v>146</v>
      </c>
      <c r="BM144" s="215" t="s">
        <v>826</v>
      </c>
    </row>
    <row r="145" s="2" customFormat="1">
      <c r="A145" s="38"/>
      <c r="B145" s="39"/>
      <c r="C145" s="40"/>
      <c r="D145" s="217" t="s">
        <v>149</v>
      </c>
      <c r="E145" s="40"/>
      <c r="F145" s="218" t="s">
        <v>223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147</v>
      </c>
    </row>
    <row r="146" s="2" customFormat="1">
      <c r="A146" s="38"/>
      <c r="B146" s="39"/>
      <c r="C146" s="40"/>
      <c r="D146" s="222" t="s">
        <v>151</v>
      </c>
      <c r="E146" s="40"/>
      <c r="F146" s="223" t="s">
        <v>224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151</v>
      </c>
      <c r="AU146" s="17" t="s">
        <v>147</v>
      </c>
    </row>
    <row r="147" s="2" customFormat="1" ht="16.5" customHeight="1">
      <c r="A147" s="38"/>
      <c r="B147" s="39"/>
      <c r="C147" s="204" t="s">
        <v>219</v>
      </c>
      <c r="D147" s="204" t="s">
        <v>141</v>
      </c>
      <c r="E147" s="205" t="s">
        <v>225</v>
      </c>
      <c r="F147" s="206" t="s">
        <v>226</v>
      </c>
      <c r="G147" s="207" t="s">
        <v>215</v>
      </c>
      <c r="H147" s="208">
        <v>11.76</v>
      </c>
      <c r="I147" s="209"/>
      <c r="J147" s="210">
        <f>ROUND(I147*H147,2)</f>
        <v>0</v>
      </c>
      <c r="K147" s="206" t="s">
        <v>145</v>
      </c>
      <c r="L147" s="44"/>
      <c r="M147" s="211" t="s">
        <v>19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146</v>
      </c>
      <c r="AT147" s="215" t="s">
        <v>141</v>
      </c>
      <c r="AU147" s="215" t="s">
        <v>147</v>
      </c>
      <c r="AY147" s="17" t="s">
        <v>138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147</v>
      </c>
      <c r="BK147" s="216">
        <f>ROUND(I147*H147,2)</f>
        <v>0</v>
      </c>
      <c r="BL147" s="17" t="s">
        <v>146</v>
      </c>
      <c r="BM147" s="215" t="s">
        <v>827</v>
      </c>
    </row>
    <row r="148" s="2" customFormat="1">
      <c r="A148" s="38"/>
      <c r="B148" s="39"/>
      <c r="C148" s="40"/>
      <c r="D148" s="217" t="s">
        <v>149</v>
      </c>
      <c r="E148" s="40"/>
      <c r="F148" s="218" t="s">
        <v>228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147</v>
      </c>
    </row>
    <row r="149" s="2" customFormat="1">
      <c r="A149" s="38"/>
      <c r="B149" s="39"/>
      <c r="C149" s="40"/>
      <c r="D149" s="222" t="s">
        <v>151</v>
      </c>
      <c r="E149" s="40"/>
      <c r="F149" s="223" t="s">
        <v>229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151</v>
      </c>
      <c r="AU149" s="17" t="s">
        <v>147</v>
      </c>
    </row>
    <row r="150" s="13" customFormat="1">
      <c r="A150" s="13"/>
      <c r="B150" s="224"/>
      <c r="C150" s="225"/>
      <c r="D150" s="217" t="s">
        <v>153</v>
      </c>
      <c r="E150" s="225"/>
      <c r="F150" s="227" t="s">
        <v>828</v>
      </c>
      <c r="G150" s="225"/>
      <c r="H150" s="228">
        <v>11.76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153</v>
      </c>
      <c r="AU150" s="234" t="s">
        <v>147</v>
      </c>
      <c r="AV150" s="13" t="s">
        <v>147</v>
      </c>
      <c r="AW150" s="13" t="s">
        <v>4</v>
      </c>
      <c r="AX150" s="13" t="s">
        <v>78</v>
      </c>
      <c r="AY150" s="234" t="s">
        <v>138</v>
      </c>
    </row>
    <row r="151" s="2" customFormat="1" ht="21.75" customHeight="1">
      <c r="A151" s="38"/>
      <c r="B151" s="39"/>
      <c r="C151" s="204" t="s">
        <v>192</v>
      </c>
      <c r="D151" s="204" t="s">
        <v>141</v>
      </c>
      <c r="E151" s="205" t="s">
        <v>232</v>
      </c>
      <c r="F151" s="206" t="s">
        <v>233</v>
      </c>
      <c r="G151" s="207" t="s">
        <v>215</v>
      </c>
      <c r="H151" s="208">
        <v>0.78400000000000003</v>
      </c>
      <c r="I151" s="209"/>
      <c r="J151" s="210">
        <f>ROUND(I151*H151,2)</f>
        <v>0</v>
      </c>
      <c r="K151" s="206" t="s">
        <v>145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146</v>
      </c>
      <c r="AT151" s="215" t="s">
        <v>141</v>
      </c>
      <c r="AU151" s="215" t="s">
        <v>147</v>
      </c>
      <c r="AY151" s="17" t="s">
        <v>138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147</v>
      </c>
      <c r="BK151" s="216">
        <f>ROUND(I151*H151,2)</f>
        <v>0</v>
      </c>
      <c r="BL151" s="17" t="s">
        <v>146</v>
      </c>
      <c r="BM151" s="215" t="s">
        <v>829</v>
      </c>
    </row>
    <row r="152" s="2" customFormat="1">
      <c r="A152" s="38"/>
      <c r="B152" s="39"/>
      <c r="C152" s="40"/>
      <c r="D152" s="217" t="s">
        <v>149</v>
      </c>
      <c r="E152" s="40"/>
      <c r="F152" s="218" t="s">
        <v>235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147</v>
      </c>
    </row>
    <row r="153" s="2" customFormat="1">
      <c r="A153" s="38"/>
      <c r="B153" s="39"/>
      <c r="C153" s="40"/>
      <c r="D153" s="222" t="s">
        <v>151</v>
      </c>
      <c r="E153" s="40"/>
      <c r="F153" s="223" t="s">
        <v>236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151</v>
      </c>
      <c r="AU153" s="17" t="s">
        <v>147</v>
      </c>
    </row>
    <row r="154" s="12" customFormat="1" ht="22.8" customHeight="1">
      <c r="A154" s="12"/>
      <c r="B154" s="188"/>
      <c r="C154" s="189"/>
      <c r="D154" s="190" t="s">
        <v>69</v>
      </c>
      <c r="E154" s="202" t="s">
        <v>237</v>
      </c>
      <c r="F154" s="202" t="s">
        <v>238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SUM(P155:P157)</f>
        <v>0</v>
      </c>
      <c r="Q154" s="196"/>
      <c r="R154" s="197">
        <f>SUM(R155:R157)</f>
        <v>0</v>
      </c>
      <c r="S154" s="196"/>
      <c r="T154" s="198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78</v>
      </c>
      <c r="AT154" s="200" t="s">
        <v>69</v>
      </c>
      <c r="AU154" s="200" t="s">
        <v>78</v>
      </c>
      <c r="AY154" s="199" t="s">
        <v>138</v>
      </c>
      <c r="BK154" s="201">
        <f>SUM(BK155:BK157)</f>
        <v>0</v>
      </c>
    </row>
    <row r="155" s="2" customFormat="1" ht="16.5" customHeight="1">
      <c r="A155" s="38"/>
      <c r="B155" s="39"/>
      <c r="C155" s="204" t="s">
        <v>231</v>
      </c>
      <c r="D155" s="204" t="s">
        <v>141</v>
      </c>
      <c r="E155" s="205" t="s">
        <v>240</v>
      </c>
      <c r="F155" s="206" t="s">
        <v>241</v>
      </c>
      <c r="G155" s="207" t="s">
        <v>215</v>
      </c>
      <c r="H155" s="208">
        <v>1.258</v>
      </c>
      <c r="I155" s="209"/>
      <c r="J155" s="210">
        <f>ROUND(I155*H155,2)</f>
        <v>0</v>
      </c>
      <c r="K155" s="206" t="s">
        <v>145</v>
      </c>
      <c r="L155" s="44"/>
      <c r="M155" s="211" t="s">
        <v>19</v>
      </c>
      <c r="N155" s="212" t="s">
        <v>42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146</v>
      </c>
      <c r="AT155" s="215" t="s">
        <v>141</v>
      </c>
      <c r="AU155" s="215" t="s">
        <v>147</v>
      </c>
      <c r="AY155" s="17" t="s">
        <v>138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147</v>
      </c>
      <c r="BK155" s="216">
        <f>ROUND(I155*H155,2)</f>
        <v>0</v>
      </c>
      <c r="BL155" s="17" t="s">
        <v>146</v>
      </c>
      <c r="BM155" s="215" t="s">
        <v>830</v>
      </c>
    </row>
    <row r="156" s="2" customFormat="1">
      <c r="A156" s="38"/>
      <c r="B156" s="39"/>
      <c r="C156" s="40"/>
      <c r="D156" s="217" t="s">
        <v>149</v>
      </c>
      <c r="E156" s="40"/>
      <c r="F156" s="218" t="s">
        <v>243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147</v>
      </c>
    </row>
    <row r="157" s="2" customFormat="1">
      <c r="A157" s="38"/>
      <c r="B157" s="39"/>
      <c r="C157" s="40"/>
      <c r="D157" s="222" t="s">
        <v>151</v>
      </c>
      <c r="E157" s="40"/>
      <c r="F157" s="223" t="s">
        <v>244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147</v>
      </c>
    </row>
    <row r="158" s="12" customFormat="1" ht="25.92" customHeight="1">
      <c r="A158" s="12"/>
      <c r="B158" s="188"/>
      <c r="C158" s="189"/>
      <c r="D158" s="190" t="s">
        <v>69</v>
      </c>
      <c r="E158" s="191" t="s">
        <v>245</v>
      </c>
      <c r="F158" s="191" t="s">
        <v>246</v>
      </c>
      <c r="G158" s="189"/>
      <c r="H158" s="189"/>
      <c r="I158" s="192"/>
      <c r="J158" s="193">
        <f>BK158</f>
        <v>0</v>
      </c>
      <c r="K158" s="189"/>
      <c r="L158" s="194"/>
      <c r="M158" s="195"/>
      <c r="N158" s="196"/>
      <c r="O158" s="196"/>
      <c r="P158" s="197">
        <f>P159+P180+P208+P236+P259+P277+P328+P348</f>
        <v>0</v>
      </c>
      <c r="Q158" s="196"/>
      <c r="R158" s="197">
        <f>R159+R180+R208+R236+R259+R277+R328+R348</f>
        <v>1.08107672</v>
      </c>
      <c r="S158" s="196"/>
      <c r="T158" s="198">
        <f>T159+T180+T208+T236+T259+T277+T328+T348</f>
        <v>0.65763799999999994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147</v>
      </c>
      <c r="AT158" s="200" t="s">
        <v>69</v>
      </c>
      <c r="AU158" s="200" t="s">
        <v>70</v>
      </c>
      <c r="AY158" s="199" t="s">
        <v>138</v>
      </c>
      <c r="BK158" s="201">
        <f>BK159+BK180+BK208+BK236+BK259+BK277+BK328+BK348</f>
        <v>0</v>
      </c>
    </row>
    <row r="159" s="12" customFormat="1" ht="22.8" customHeight="1">
      <c r="A159" s="12"/>
      <c r="B159" s="188"/>
      <c r="C159" s="189"/>
      <c r="D159" s="190" t="s">
        <v>69</v>
      </c>
      <c r="E159" s="202" t="s">
        <v>266</v>
      </c>
      <c r="F159" s="202" t="s">
        <v>267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SUM(P160:P179)</f>
        <v>0</v>
      </c>
      <c r="Q159" s="196"/>
      <c r="R159" s="197">
        <f>SUM(R160:R179)</f>
        <v>0.006875</v>
      </c>
      <c r="S159" s="196"/>
      <c r="T159" s="198">
        <f>SUM(T160:T179)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147</v>
      </c>
      <c r="AT159" s="200" t="s">
        <v>69</v>
      </c>
      <c r="AU159" s="200" t="s">
        <v>78</v>
      </c>
      <c r="AY159" s="199" t="s">
        <v>138</v>
      </c>
      <c r="BK159" s="201">
        <f>SUM(BK160:BK179)</f>
        <v>0</v>
      </c>
    </row>
    <row r="160" s="2" customFormat="1" ht="16.5" customHeight="1">
      <c r="A160" s="38"/>
      <c r="B160" s="39"/>
      <c r="C160" s="204" t="s">
        <v>239</v>
      </c>
      <c r="D160" s="204" t="s">
        <v>141</v>
      </c>
      <c r="E160" s="205" t="s">
        <v>269</v>
      </c>
      <c r="F160" s="206" t="s">
        <v>270</v>
      </c>
      <c r="G160" s="207" t="s">
        <v>197</v>
      </c>
      <c r="H160" s="208">
        <v>10</v>
      </c>
      <c r="I160" s="209"/>
      <c r="J160" s="210">
        <f>ROUND(I160*H160,2)</f>
        <v>0</v>
      </c>
      <c r="K160" s="206" t="s">
        <v>145</v>
      </c>
      <c r="L160" s="44"/>
      <c r="M160" s="211" t="s">
        <v>19</v>
      </c>
      <c r="N160" s="212" t="s">
        <v>42</v>
      </c>
      <c r="O160" s="84"/>
      <c r="P160" s="213">
        <f>O160*H160</f>
        <v>0</v>
      </c>
      <c r="Q160" s="213">
        <v>0.00046999999999999999</v>
      </c>
      <c r="R160" s="213">
        <f>Q160*H160</f>
        <v>0.0047000000000000002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252</v>
      </c>
      <c r="AT160" s="215" t="s">
        <v>141</v>
      </c>
      <c r="AU160" s="215" t="s">
        <v>147</v>
      </c>
      <c r="AY160" s="17" t="s">
        <v>138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147</v>
      </c>
      <c r="BK160" s="216">
        <f>ROUND(I160*H160,2)</f>
        <v>0</v>
      </c>
      <c r="BL160" s="17" t="s">
        <v>252</v>
      </c>
      <c r="BM160" s="215" t="s">
        <v>831</v>
      </c>
    </row>
    <row r="161" s="2" customFormat="1">
      <c r="A161" s="38"/>
      <c r="B161" s="39"/>
      <c r="C161" s="40"/>
      <c r="D161" s="217" t="s">
        <v>149</v>
      </c>
      <c r="E161" s="40"/>
      <c r="F161" s="218" t="s">
        <v>272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147</v>
      </c>
    </row>
    <row r="162" s="2" customFormat="1">
      <c r="A162" s="38"/>
      <c r="B162" s="39"/>
      <c r="C162" s="40"/>
      <c r="D162" s="222" t="s">
        <v>151</v>
      </c>
      <c r="E162" s="40"/>
      <c r="F162" s="223" t="s">
        <v>273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147</v>
      </c>
    </row>
    <row r="163" s="13" customFormat="1">
      <c r="A163" s="13"/>
      <c r="B163" s="224"/>
      <c r="C163" s="225"/>
      <c r="D163" s="217" t="s">
        <v>153</v>
      </c>
      <c r="E163" s="226" t="s">
        <v>19</v>
      </c>
      <c r="F163" s="227" t="s">
        <v>832</v>
      </c>
      <c r="G163" s="225"/>
      <c r="H163" s="228">
        <v>10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153</v>
      </c>
      <c r="AU163" s="234" t="s">
        <v>147</v>
      </c>
      <c r="AV163" s="13" t="s">
        <v>147</v>
      </c>
      <c r="AW163" s="13" t="s">
        <v>32</v>
      </c>
      <c r="AX163" s="13" t="s">
        <v>78</v>
      </c>
      <c r="AY163" s="234" t="s">
        <v>138</v>
      </c>
    </row>
    <row r="164" s="2" customFormat="1" ht="16.5" customHeight="1">
      <c r="A164" s="38"/>
      <c r="B164" s="39"/>
      <c r="C164" s="204" t="s">
        <v>249</v>
      </c>
      <c r="D164" s="204" t="s">
        <v>141</v>
      </c>
      <c r="E164" s="205" t="s">
        <v>269</v>
      </c>
      <c r="F164" s="206" t="s">
        <v>270</v>
      </c>
      <c r="G164" s="207" t="s">
        <v>197</v>
      </c>
      <c r="H164" s="208">
        <v>2.5</v>
      </c>
      <c r="I164" s="209"/>
      <c r="J164" s="210">
        <f>ROUND(I164*H164,2)</f>
        <v>0</v>
      </c>
      <c r="K164" s="206" t="s">
        <v>145</v>
      </c>
      <c r="L164" s="44"/>
      <c r="M164" s="211" t="s">
        <v>19</v>
      </c>
      <c r="N164" s="212" t="s">
        <v>42</v>
      </c>
      <c r="O164" s="84"/>
      <c r="P164" s="213">
        <f>O164*H164</f>
        <v>0</v>
      </c>
      <c r="Q164" s="213">
        <v>0.00046999999999999999</v>
      </c>
      <c r="R164" s="213">
        <f>Q164*H164</f>
        <v>0.0011750000000000001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252</v>
      </c>
      <c r="AT164" s="215" t="s">
        <v>141</v>
      </c>
      <c r="AU164" s="215" t="s">
        <v>147</v>
      </c>
      <c r="AY164" s="17" t="s">
        <v>138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147</v>
      </c>
      <c r="BK164" s="216">
        <f>ROUND(I164*H164,2)</f>
        <v>0</v>
      </c>
      <c r="BL164" s="17" t="s">
        <v>252</v>
      </c>
      <c r="BM164" s="215" t="s">
        <v>833</v>
      </c>
    </row>
    <row r="165" s="2" customFormat="1">
      <c r="A165" s="38"/>
      <c r="B165" s="39"/>
      <c r="C165" s="40"/>
      <c r="D165" s="217" t="s">
        <v>149</v>
      </c>
      <c r="E165" s="40"/>
      <c r="F165" s="218" t="s">
        <v>272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147</v>
      </c>
    </row>
    <row r="166" s="2" customFormat="1">
      <c r="A166" s="38"/>
      <c r="B166" s="39"/>
      <c r="C166" s="40"/>
      <c r="D166" s="222" t="s">
        <v>151</v>
      </c>
      <c r="E166" s="40"/>
      <c r="F166" s="223" t="s">
        <v>273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151</v>
      </c>
      <c r="AU166" s="17" t="s">
        <v>147</v>
      </c>
    </row>
    <row r="167" s="13" customFormat="1">
      <c r="A167" s="13"/>
      <c r="B167" s="224"/>
      <c r="C167" s="225"/>
      <c r="D167" s="217" t="s">
        <v>153</v>
      </c>
      <c r="E167" s="226" t="s">
        <v>19</v>
      </c>
      <c r="F167" s="227" t="s">
        <v>834</v>
      </c>
      <c r="G167" s="225"/>
      <c r="H167" s="228">
        <v>1.5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153</v>
      </c>
      <c r="AU167" s="234" t="s">
        <v>147</v>
      </c>
      <c r="AV167" s="13" t="s">
        <v>147</v>
      </c>
      <c r="AW167" s="13" t="s">
        <v>32</v>
      </c>
      <c r="AX167" s="13" t="s">
        <v>70</v>
      </c>
      <c r="AY167" s="234" t="s">
        <v>138</v>
      </c>
    </row>
    <row r="168" s="13" customFormat="1">
      <c r="A168" s="13"/>
      <c r="B168" s="224"/>
      <c r="C168" s="225"/>
      <c r="D168" s="217" t="s">
        <v>153</v>
      </c>
      <c r="E168" s="226" t="s">
        <v>19</v>
      </c>
      <c r="F168" s="227" t="s">
        <v>835</v>
      </c>
      <c r="G168" s="225"/>
      <c r="H168" s="228">
        <v>2.5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153</v>
      </c>
      <c r="AU168" s="234" t="s">
        <v>147</v>
      </c>
      <c r="AV168" s="13" t="s">
        <v>147</v>
      </c>
      <c r="AW168" s="13" t="s">
        <v>32</v>
      </c>
      <c r="AX168" s="13" t="s">
        <v>78</v>
      </c>
      <c r="AY168" s="234" t="s">
        <v>138</v>
      </c>
    </row>
    <row r="169" s="2" customFormat="1" ht="16.5" customHeight="1">
      <c r="A169" s="38"/>
      <c r="B169" s="39"/>
      <c r="C169" s="204" t="s">
        <v>258</v>
      </c>
      <c r="D169" s="204" t="s">
        <v>141</v>
      </c>
      <c r="E169" s="205" t="s">
        <v>276</v>
      </c>
      <c r="F169" s="206" t="s">
        <v>277</v>
      </c>
      <c r="G169" s="207" t="s">
        <v>278</v>
      </c>
      <c r="H169" s="208">
        <v>2</v>
      </c>
      <c r="I169" s="209"/>
      <c r="J169" s="210">
        <f>ROUND(I169*H169,2)</f>
        <v>0</v>
      </c>
      <c r="K169" s="206" t="s">
        <v>145</v>
      </c>
      <c r="L169" s="44"/>
      <c r="M169" s="211" t="s">
        <v>19</v>
      </c>
      <c r="N169" s="212" t="s">
        <v>42</v>
      </c>
      <c r="O169" s="84"/>
      <c r="P169" s="213">
        <f>O169*H169</f>
        <v>0</v>
      </c>
      <c r="Q169" s="213">
        <v>6.0000000000000002E-05</v>
      </c>
      <c r="R169" s="213">
        <f>Q169*H169</f>
        <v>0.00012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252</v>
      </c>
      <c r="AT169" s="215" t="s">
        <v>141</v>
      </c>
      <c r="AU169" s="215" t="s">
        <v>147</v>
      </c>
      <c r="AY169" s="17" t="s">
        <v>138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147</v>
      </c>
      <c r="BK169" s="216">
        <f>ROUND(I169*H169,2)</f>
        <v>0</v>
      </c>
      <c r="BL169" s="17" t="s">
        <v>252</v>
      </c>
      <c r="BM169" s="215" t="s">
        <v>836</v>
      </c>
    </row>
    <row r="170" s="2" customFormat="1">
      <c r="A170" s="38"/>
      <c r="B170" s="39"/>
      <c r="C170" s="40"/>
      <c r="D170" s="217" t="s">
        <v>149</v>
      </c>
      <c r="E170" s="40"/>
      <c r="F170" s="218" t="s">
        <v>280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147</v>
      </c>
    </row>
    <row r="171" s="2" customFormat="1">
      <c r="A171" s="38"/>
      <c r="B171" s="39"/>
      <c r="C171" s="40"/>
      <c r="D171" s="222" t="s">
        <v>151</v>
      </c>
      <c r="E171" s="40"/>
      <c r="F171" s="223" t="s">
        <v>281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151</v>
      </c>
      <c r="AU171" s="17" t="s">
        <v>147</v>
      </c>
    </row>
    <row r="172" s="2" customFormat="1" ht="16.5" customHeight="1">
      <c r="A172" s="38"/>
      <c r="B172" s="39"/>
      <c r="C172" s="246" t="s">
        <v>268</v>
      </c>
      <c r="D172" s="246" t="s">
        <v>259</v>
      </c>
      <c r="E172" s="247" t="s">
        <v>282</v>
      </c>
      <c r="F172" s="248" t="s">
        <v>283</v>
      </c>
      <c r="G172" s="249" t="s">
        <v>278</v>
      </c>
      <c r="H172" s="250">
        <v>2</v>
      </c>
      <c r="I172" s="251"/>
      <c r="J172" s="252">
        <f>ROUND(I172*H172,2)</f>
        <v>0</v>
      </c>
      <c r="K172" s="248" t="s">
        <v>145</v>
      </c>
      <c r="L172" s="253"/>
      <c r="M172" s="254" t="s">
        <v>19</v>
      </c>
      <c r="N172" s="255" t="s">
        <v>42</v>
      </c>
      <c r="O172" s="84"/>
      <c r="P172" s="213">
        <f>O172*H172</f>
        <v>0</v>
      </c>
      <c r="Q172" s="213">
        <v>0.00044000000000000002</v>
      </c>
      <c r="R172" s="213">
        <f>Q172*H172</f>
        <v>0.00088000000000000003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263</v>
      </c>
      <c r="AT172" s="215" t="s">
        <v>259</v>
      </c>
      <c r="AU172" s="215" t="s">
        <v>147</v>
      </c>
      <c r="AY172" s="17" t="s">
        <v>138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147</v>
      </c>
      <c r="BK172" s="216">
        <f>ROUND(I172*H172,2)</f>
        <v>0</v>
      </c>
      <c r="BL172" s="17" t="s">
        <v>252</v>
      </c>
      <c r="BM172" s="215" t="s">
        <v>837</v>
      </c>
    </row>
    <row r="173" s="2" customFormat="1">
      <c r="A173" s="38"/>
      <c r="B173" s="39"/>
      <c r="C173" s="40"/>
      <c r="D173" s="217" t="s">
        <v>149</v>
      </c>
      <c r="E173" s="40"/>
      <c r="F173" s="218" t="s">
        <v>283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147</v>
      </c>
    </row>
    <row r="174" s="2" customFormat="1" ht="16.5" customHeight="1">
      <c r="A174" s="38"/>
      <c r="B174" s="39"/>
      <c r="C174" s="204" t="s">
        <v>8</v>
      </c>
      <c r="D174" s="204" t="s">
        <v>141</v>
      </c>
      <c r="E174" s="205" t="s">
        <v>286</v>
      </c>
      <c r="F174" s="206" t="s">
        <v>287</v>
      </c>
      <c r="G174" s="207" t="s">
        <v>215</v>
      </c>
      <c r="H174" s="208">
        <v>0.0070000000000000001</v>
      </c>
      <c r="I174" s="209"/>
      <c r="J174" s="210">
        <f>ROUND(I174*H174,2)</f>
        <v>0</v>
      </c>
      <c r="K174" s="206" t="s">
        <v>145</v>
      </c>
      <c r="L174" s="44"/>
      <c r="M174" s="211" t="s">
        <v>19</v>
      </c>
      <c r="N174" s="212" t="s">
        <v>42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252</v>
      </c>
      <c r="AT174" s="215" t="s">
        <v>141</v>
      </c>
      <c r="AU174" s="215" t="s">
        <v>147</v>
      </c>
      <c r="AY174" s="17" t="s">
        <v>138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147</v>
      </c>
      <c r="BK174" s="216">
        <f>ROUND(I174*H174,2)</f>
        <v>0</v>
      </c>
      <c r="BL174" s="17" t="s">
        <v>252</v>
      </c>
      <c r="BM174" s="215" t="s">
        <v>838</v>
      </c>
    </row>
    <row r="175" s="2" customFormat="1">
      <c r="A175" s="38"/>
      <c r="B175" s="39"/>
      <c r="C175" s="40"/>
      <c r="D175" s="217" t="s">
        <v>149</v>
      </c>
      <c r="E175" s="40"/>
      <c r="F175" s="218" t="s">
        <v>289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149</v>
      </c>
      <c r="AU175" s="17" t="s">
        <v>147</v>
      </c>
    </row>
    <row r="176" s="2" customFormat="1">
      <c r="A176" s="38"/>
      <c r="B176" s="39"/>
      <c r="C176" s="40"/>
      <c r="D176" s="222" t="s">
        <v>151</v>
      </c>
      <c r="E176" s="40"/>
      <c r="F176" s="223" t="s">
        <v>290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151</v>
      </c>
      <c r="AU176" s="17" t="s">
        <v>147</v>
      </c>
    </row>
    <row r="177" s="2" customFormat="1" ht="16.5" customHeight="1">
      <c r="A177" s="38"/>
      <c r="B177" s="39"/>
      <c r="C177" s="204" t="s">
        <v>252</v>
      </c>
      <c r="D177" s="204" t="s">
        <v>141</v>
      </c>
      <c r="E177" s="205" t="s">
        <v>839</v>
      </c>
      <c r="F177" s="206" t="s">
        <v>840</v>
      </c>
      <c r="G177" s="207" t="s">
        <v>215</v>
      </c>
      <c r="H177" s="208">
        <v>0.0070000000000000001</v>
      </c>
      <c r="I177" s="209"/>
      <c r="J177" s="210">
        <f>ROUND(I177*H177,2)</f>
        <v>0</v>
      </c>
      <c r="K177" s="206" t="s">
        <v>145</v>
      </c>
      <c r="L177" s="44"/>
      <c r="M177" s="211" t="s">
        <v>19</v>
      </c>
      <c r="N177" s="212" t="s">
        <v>42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252</v>
      </c>
      <c r="AT177" s="215" t="s">
        <v>141</v>
      </c>
      <c r="AU177" s="215" t="s">
        <v>147</v>
      </c>
      <c r="AY177" s="17" t="s">
        <v>138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147</v>
      </c>
      <c r="BK177" s="216">
        <f>ROUND(I177*H177,2)</f>
        <v>0</v>
      </c>
      <c r="BL177" s="17" t="s">
        <v>252</v>
      </c>
      <c r="BM177" s="215" t="s">
        <v>841</v>
      </c>
    </row>
    <row r="178" s="2" customFormat="1">
      <c r="A178" s="38"/>
      <c r="B178" s="39"/>
      <c r="C178" s="40"/>
      <c r="D178" s="217" t="s">
        <v>149</v>
      </c>
      <c r="E178" s="40"/>
      <c r="F178" s="218" t="s">
        <v>842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149</v>
      </c>
      <c r="AU178" s="17" t="s">
        <v>147</v>
      </c>
    </row>
    <row r="179" s="2" customFormat="1">
      <c r="A179" s="38"/>
      <c r="B179" s="39"/>
      <c r="C179" s="40"/>
      <c r="D179" s="222" t="s">
        <v>151</v>
      </c>
      <c r="E179" s="40"/>
      <c r="F179" s="223" t="s">
        <v>843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151</v>
      </c>
      <c r="AU179" s="17" t="s">
        <v>147</v>
      </c>
    </row>
    <row r="180" s="12" customFormat="1" ht="22.8" customHeight="1">
      <c r="A180" s="12"/>
      <c r="B180" s="188"/>
      <c r="C180" s="189"/>
      <c r="D180" s="190" t="s">
        <v>69</v>
      </c>
      <c r="E180" s="202" t="s">
        <v>291</v>
      </c>
      <c r="F180" s="202" t="s">
        <v>292</v>
      </c>
      <c r="G180" s="189"/>
      <c r="H180" s="189"/>
      <c r="I180" s="192"/>
      <c r="J180" s="203">
        <f>BK180</f>
        <v>0</v>
      </c>
      <c r="K180" s="189"/>
      <c r="L180" s="194"/>
      <c r="M180" s="195"/>
      <c r="N180" s="196"/>
      <c r="O180" s="196"/>
      <c r="P180" s="197">
        <f>SUM(P181:P207)</f>
        <v>0</v>
      </c>
      <c r="Q180" s="196"/>
      <c r="R180" s="197">
        <f>SUM(R181:R207)</f>
        <v>0.012461</v>
      </c>
      <c r="S180" s="196"/>
      <c r="T180" s="198">
        <f>SUM(T181:T207)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9" t="s">
        <v>147</v>
      </c>
      <c r="AT180" s="200" t="s">
        <v>69</v>
      </c>
      <c r="AU180" s="200" t="s">
        <v>78</v>
      </c>
      <c r="AY180" s="199" t="s">
        <v>138</v>
      </c>
      <c r="BK180" s="201">
        <f>SUM(BK181:BK207)</f>
        <v>0</v>
      </c>
    </row>
    <row r="181" s="2" customFormat="1" ht="16.5" customHeight="1">
      <c r="A181" s="38"/>
      <c r="B181" s="39"/>
      <c r="C181" s="204" t="s">
        <v>285</v>
      </c>
      <c r="D181" s="204" t="s">
        <v>141</v>
      </c>
      <c r="E181" s="205" t="s">
        <v>844</v>
      </c>
      <c r="F181" s="206" t="s">
        <v>845</v>
      </c>
      <c r="G181" s="207" t="s">
        <v>197</v>
      </c>
      <c r="H181" s="208">
        <v>18.800000000000001</v>
      </c>
      <c r="I181" s="209"/>
      <c r="J181" s="210">
        <f>ROUND(I181*H181,2)</f>
        <v>0</v>
      </c>
      <c r="K181" s="206" t="s">
        <v>145</v>
      </c>
      <c r="L181" s="44"/>
      <c r="M181" s="211" t="s">
        <v>19</v>
      </c>
      <c r="N181" s="212" t="s">
        <v>42</v>
      </c>
      <c r="O181" s="84"/>
      <c r="P181" s="213">
        <f>O181*H181</f>
        <v>0</v>
      </c>
      <c r="Q181" s="213">
        <v>0.00048000000000000001</v>
      </c>
      <c r="R181" s="213">
        <f>Q181*H181</f>
        <v>0.0090240000000000008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252</v>
      </c>
      <c r="AT181" s="215" t="s">
        <v>141</v>
      </c>
      <c r="AU181" s="215" t="s">
        <v>147</v>
      </c>
      <c r="AY181" s="17" t="s">
        <v>138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147</v>
      </c>
      <c r="BK181" s="216">
        <f>ROUND(I181*H181,2)</f>
        <v>0</v>
      </c>
      <c r="BL181" s="17" t="s">
        <v>252</v>
      </c>
      <c r="BM181" s="215" t="s">
        <v>846</v>
      </c>
    </row>
    <row r="182" s="2" customFormat="1">
      <c r="A182" s="38"/>
      <c r="B182" s="39"/>
      <c r="C182" s="40"/>
      <c r="D182" s="217" t="s">
        <v>149</v>
      </c>
      <c r="E182" s="40"/>
      <c r="F182" s="218" t="s">
        <v>847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147</v>
      </c>
    </row>
    <row r="183" s="2" customFormat="1">
      <c r="A183" s="38"/>
      <c r="B183" s="39"/>
      <c r="C183" s="40"/>
      <c r="D183" s="222" t="s">
        <v>151</v>
      </c>
      <c r="E183" s="40"/>
      <c r="F183" s="223" t="s">
        <v>848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151</v>
      </c>
      <c r="AU183" s="17" t="s">
        <v>147</v>
      </c>
    </row>
    <row r="184" s="13" customFormat="1">
      <c r="A184" s="13"/>
      <c r="B184" s="224"/>
      <c r="C184" s="225"/>
      <c r="D184" s="217" t="s">
        <v>153</v>
      </c>
      <c r="E184" s="226" t="s">
        <v>19</v>
      </c>
      <c r="F184" s="227" t="s">
        <v>849</v>
      </c>
      <c r="G184" s="225"/>
      <c r="H184" s="228">
        <v>8.8000000000000007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153</v>
      </c>
      <c r="AU184" s="234" t="s">
        <v>147</v>
      </c>
      <c r="AV184" s="13" t="s">
        <v>147</v>
      </c>
      <c r="AW184" s="13" t="s">
        <v>32</v>
      </c>
      <c r="AX184" s="13" t="s">
        <v>70</v>
      </c>
      <c r="AY184" s="234" t="s">
        <v>138</v>
      </c>
    </row>
    <row r="185" s="13" customFormat="1">
      <c r="A185" s="13"/>
      <c r="B185" s="224"/>
      <c r="C185" s="225"/>
      <c r="D185" s="217" t="s">
        <v>153</v>
      </c>
      <c r="E185" s="226" t="s">
        <v>19</v>
      </c>
      <c r="F185" s="227" t="s">
        <v>850</v>
      </c>
      <c r="G185" s="225"/>
      <c r="H185" s="228">
        <v>10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153</v>
      </c>
      <c r="AU185" s="234" t="s">
        <v>147</v>
      </c>
      <c r="AV185" s="13" t="s">
        <v>147</v>
      </c>
      <c r="AW185" s="13" t="s">
        <v>32</v>
      </c>
      <c r="AX185" s="13" t="s">
        <v>70</v>
      </c>
      <c r="AY185" s="234" t="s">
        <v>138</v>
      </c>
    </row>
    <row r="186" s="14" customFormat="1">
      <c r="A186" s="14"/>
      <c r="B186" s="235"/>
      <c r="C186" s="236"/>
      <c r="D186" s="217" t="s">
        <v>153</v>
      </c>
      <c r="E186" s="237" t="s">
        <v>19</v>
      </c>
      <c r="F186" s="238" t="s">
        <v>170</v>
      </c>
      <c r="G186" s="236"/>
      <c r="H186" s="239">
        <v>18.800000000000001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153</v>
      </c>
      <c r="AU186" s="245" t="s">
        <v>147</v>
      </c>
      <c r="AV186" s="14" t="s">
        <v>146</v>
      </c>
      <c r="AW186" s="14" t="s">
        <v>32</v>
      </c>
      <c r="AX186" s="14" t="s">
        <v>78</v>
      </c>
      <c r="AY186" s="245" t="s">
        <v>138</v>
      </c>
    </row>
    <row r="187" s="2" customFormat="1" ht="16.5" customHeight="1">
      <c r="A187" s="38"/>
      <c r="B187" s="39"/>
      <c r="C187" s="204" t="s">
        <v>293</v>
      </c>
      <c r="D187" s="204" t="s">
        <v>141</v>
      </c>
      <c r="E187" s="205" t="s">
        <v>294</v>
      </c>
      <c r="F187" s="206" t="s">
        <v>295</v>
      </c>
      <c r="G187" s="207" t="s">
        <v>197</v>
      </c>
      <c r="H187" s="208">
        <v>3.5</v>
      </c>
      <c r="I187" s="209"/>
      <c r="J187" s="210">
        <f>ROUND(I187*H187,2)</f>
        <v>0</v>
      </c>
      <c r="K187" s="206" t="s">
        <v>145</v>
      </c>
      <c r="L187" s="44"/>
      <c r="M187" s="211" t="s">
        <v>19</v>
      </c>
      <c r="N187" s="212" t="s">
        <v>42</v>
      </c>
      <c r="O187" s="84"/>
      <c r="P187" s="213">
        <f>O187*H187</f>
        <v>0</v>
      </c>
      <c r="Q187" s="213">
        <v>0.00051000000000000004</v>
      </c>
      <c r="R187" s="213">
        <f>Q187*H187</f>
        <v>0.0017850000000000001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252</v>
      </c>
      <c r="AT187" s="215" t="s">
        <v>141</v>
      </c>
      <c r="AU187" s="215" t="s">
        <v>147</v>
      </c>
      <c r="AY187" s="17" t="s">
        <v>138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147</v>
      </c>
      <c r="BK187" s="216">
        <f>ROUND(I187*H187,2)</f>
        <v>0</v>
      </c>
      <c r="BL187" s="17" t="s">
        <v>252</v>
      </c>
      <c r="BM187" s="215" t="s">
        <v>851</v>
      </c>
    </row>
    <row r="188" s="2" customFormat="1">
      <c r="A188" s="38"/>
      <c r="B188" s="39"/>
      <c r="C188" s="40"/>
      <c r="D188" s="217" t="s">
        <v>149</v>
      </c>
      <c r="E188" s="40"/>
      <c r="F188" s="218" t="s">
        <v>297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147</v>
      </c>
    </row>
    <row r="189" s="2" customFormat="1">
      <c r="A189" s="38"/>
      <c r="B189" s="39"/>
      <c r="C189" s="40"/>
      <c r="D189" s="222" t="s">
        <v>151</v>
      </c>
      <c r="E189" s="40"/>
      <c r="F189" s="223" t="s">
        <v>298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151</v>
      </c>
      <c r="AU189" s="17" t="s">
        <v>147</v>
      </c>
    </row>
    <row r="190" s="13" customFormat="1">
      <c r="A190" s="13"/>
      <c r="B190" s="224"/>
      <c r="C190" s="225"/>
      <c r="D190" s="217" t="s">
        <v>153</v>
      </c>
      <c r="E190" s="226" t="s">
        <v>19</v>
      </c>
      <c r="F190" s="227" t="s">
        <v>834</v>
      </c>
      <c r="G190" s="225"/>
      <c r="H190" s="228">
        <v>1.5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153</v>
      </c>
      <c r="AU190" s="234" t="s">
        <v>147</v>
      </c>
      <c r="AV190" s="13" t="s">
        <v>147</v>
      </c>
      <c r="AW190" s="13" t="s">
        <v>32</v>
      </c>
      <c r="AX190" s="13" t="s">
        <v>70</v>
      </c>
      <c r="AY190" s="234" t="s">
        <v>138</v>
      </c>
    </row>
    <row r="191" s="13" customFormat="1">
      <c r="A191" s="13"/>
      <c r="B191" s="224"/>
      <c r="C191" s="225"/>
      <c r="D191" s="217" t="s">
        <v>153</v>
      </c>
      <c r="E191" s="226" t="s">
        <v>19</v>
      </c>
      <c r="F191" s="227" t="s">
        <v>852</v>
      </c>
      <c r="G191" s="225"/>
      <c r="H191" s="228">
        <v>2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153</v>
      </c>
      <c r="AU191" s="234" t="s">
        <v>147</v>
      </c>
      <c r="AV191" s="13" t="s">
        <v>147</v>
      </c>
      <c r="AW191" s="13" t="s">
        <v>32</v>
      </c>
      <c r="AX191" s="13" t="s">
        <v>70</v>
      </c>
      <c r="AY191" s="234" t="s">
        <v>138</v>
      </c>
    </row>
    <row r="192" s="14" customFormat="1">
      <c r="A192" s="14"/>
      <c r="B192" s="235"/>
      <c r="C192" s="236"/>
      <c r="D192" s="217" t="s">
        <v>153</v>
      </c>
      <c r="E192" s="237" t="s">
        <v>19</v>
      </c>
      <c r="F192" s="238" t="s">
        <v>170</v>
      </c>
      <c r="G192" s="236"/>
      <c r="H192" s="239">
        <v>3.5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153</v>
      </c>
      <c r="AU192" s="245" t="s">
        <v>147</v>
      </c>
      <c r="AV192" s="14" t="s">
        <v>146</v>
      </c>
      <c r="AW192" s="14" t="s">
        <v>32</v>
      </c>
      <c r="AX192" s="14" t="s">
        <v>78</v>
      </c>
      <c r="AY192" s="245" t="s">
        <v>138</v>
      </c>
    </row>
    <row r="193" s="2" customFormat="1" ht="21.75" customHeight="1">
      <c r="A193" s="38"/>
      <c r="B193" s="39"/>
      <c r="C193" s="204" t="s">
        <v>300</v>
      </c>
      <c r="D193" s="204" t="s">
        <v>141</v>
      </c>
      <c r="E193" s="205" t="s">
        <v>853</v>
      </c>
      <c r="F193" s="206" t="s">
        <v>854</v>
      </c>
      <c r="G193" s="207" t="s">
        <v>197</v>
      </c>
      <c r="H193" s="208">
        <v>18.800000000000001</v>
      </c>
      <c r="I193" s="209"/>
      <c r="J193" s="210">
        <f>ROUND(I193*H193,2)</f>
        <v>0</v>
      </c>
      <c r="K193" s="206" t="s">
        <v>145</v>
      </c>
      <c r="L193" s="44"/>
      <c r="M193" s="211" t="s">
        <v>19</v>
      </c>
      <c r="N193" s="212" t="s">
        <v>42</v>
      </c>
      <c r="O193" s="84"/>
      <c r="P193" s="213">
        <f>O193*H193</f>
        <v>0</v>
      </c>
      <c r="Q193" s="213">
        <v>4.0000000000000003E-05</v>
      </c>
      <c r="R193" s="213">
        <f>Q193*H193</f>
        <v>0.00075200000000000006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252</v>
      </c>
      <c r="AT193" s="215" t="s">
        <v>141</v>
      </c>
      <c r="AU193" s="215" t="s">
        <v>147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147</v>
      </c>
      <c r="BK193" s="216">
        <f>ROUND(I193*H193,2)</f>
        <v>0</v>
      </c>
      <c r="BL193" s="17" t="s">
        <v>252</v>
      </c>
      <c r="BM193" s="215" t="s">
        <v>855</v>
      </c>
    </row>
    <row r="194" s="2" customFormat="1">
      <c r="A194" s="38"/>
      <c r="B194" s="39"/>
      <c r="C194" s="40"/>
      <c r="D194" s="217" t="s">
        <v>149</v>
      </c>
      <c r="E194" s="40"/>
      <c r="F194" s="218" t="s">
        <v>856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147</v>
      </c>
    </row>
    <row r="195" s="2" customFormat="1">
      <c r="A195" s="38"/>
      <c r="B195" s="39"/>
      <c r="C195" s="40"/>
      <c r="D195" s="222" t="s">
        <v>151</v>
      </c>
      <c r="E195" s="40"/>
      <c r="F195" s="223" t="s">
        <v>857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147</v>
      </c>
    </row>
    <row r="196" s="2" customFormat="1" ht="16.5" customHeight="1">
      <c r="A196" s="38"/>
      <c r="B196" s="39"/>
      <c r="C196" s="204" t="s">
        <v>308</v>
      </c>
      <c r="D196" s="204" t="s">
        <v>141</v>
      </c>
      <c r="E196" s="205" t="s">
        <v>858</v>
      </c>
      <c r="F196" s="206" t="s">
        <v>859</v>
      </c>
      <c r="G196" s="207" t="s">
        <v>278</v>
      </c>
      <c r="H196" s="208">
        <v>2</v>
      </c>
      <c r="I196" s="209"/>
      <c r="J196" s="210">
        <f>ROUND(I196*H196,2)</f>
        <v>0</v>
      </c>
      <c r="K196" s="206" t="s">
        <v>145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0.00033</v>
      </c>
      <c r="R196" s="213">
        <f>Q196*H196</f>
        <v>0.00066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252</v>
      </c>
      <c r="AT196" s="215" t="s">
        <v>141</v>
      </c>
      <c r="AU196" s="215" t="s">
        <v>147</v>
      </c>
      <c r="AY196" s="17" t="s">
        <v>138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147</v>
      </c>
      <c r="BK196" s="216">
        <f>ROUND(I196*H196,2)</f>
        <v>0</v>
      </c>
      <c r="BL196" s="17" t="s">
        <v>252</v>
      </c>
      <c r="BM196" s="215" t="s">
        <v>860</v>
      </c>
    </row>
    <row r="197" s="2" customFormat="1">
      <c r="A197" s="38"/>
      <c r="B197" s="39"/>
      <c r="C197" s="40"/>
      <c r="D197" s="217" t="s">
        <v>149</v>
      </c>
      <c r="E197" s="40"/>
      <c r="F197" s="218" t="s">
        <v>861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149</v>
      </c>
      <c r="AU197" s="17" t="s">
        <v>147</v>
      </c>
    </row>
    <row r="198" s="2" customFormat="1">
      <c r="A198" s="38"/>
      <c r="B198" s="39"/>
      <c r="C198" s="40"/>
      <c r="D198" s="222" t="s">
        <v>151</v>
      </c>
      <c r="E198" s="40"/>
      <c r="F198" s="223" t="s">
        <v>862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151</v>
      </c>
      <c r="AU198" s="17" t="s">
        <v>147</v>
      </c>
    </row>
    <row r="199" s="2" customFormat="1" ht="16.5" customHeight="1">
      <c r="A199" s="38"/>
      <c r="B199" s="39"/>
      <c r="C199" s="204" t="s">
        <v>7</v>
      </c>
      <c r="D199" s="204" t="s">
        <v>141</v>
      </c>
      <c r="E199" s="205" t="s">
        <v>863</v>
      </c>
      <c r="F199" s="206" t="s">
        <v>864</v>
      </c>
      <c r="G199" s="207" t="s">
        <v>278</v>
      </c>
      <c r="H199" s="208">
        <v>2</v>
      </c>
      <c r="I199" s="209"/>
      <c r="J199" s="210">
        <f>ROUND(I199*H199,2)</f>
        <v>0</v>
      </c>
      <c r="K199" s="206" t="s">
        <v>145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0.00012</v>
      </c>
      <c r="R199" s="213">
        <f>Q199*H199</f>
        <v>0.00024000000000000001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252</v>
      </c>
      <c r="AT199" s="215" t="s">
        <v>141</v>
      </c>
      <c r="AU199" s="215" t="s">
        <v>147</v>
      </c>
      <c r="AY199" s="17" t="s">
        <v>138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147</v>
      </c>
      <c r="BK199" s="216">
        <f>ROUND(I199*H199,2)</f>
        <v>0</v>
      </c>
      <c r="BL199" s="17" t="s">
        <v>252</v>
      </c>
      <c r="BM199" s="215" t="s">
        <v>865</v>
      </c>
    </row>
    <row r="200" s="2" customFormat="1">
      <c r="A200" s="38"/>
      <c r="B200" s="39"/>
      <c r="C200" s="40"/>
      <c r="D200" s="217" t="s">
        <v>149</v>
      </c>
      <c r="E200" s="40"/>
      <c r="F200" s="218" t="s">
        <v>866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147</v>
      </c>
    </row>
    <row r="201" s="2" customFormat="1">
      <c r="A201" s="38"/>
      <c r="B201" s="39"/>
      <c r="C201" s="40"/>
      <c r="D201" s="222" t="s">
        <v>151</v>
      </c>
      <c r="E201" s="40"/>
      <c r="F201" s="223" t="s">
        <v>867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147</v>
      </c>
    </row>
    <row r="202" s="2" customFormat="1" ht="16.5" customHeight="1">
      <c r="A202" s="38"/>
      <c r="B202" s="39"/>
      <c r="C202" s="204" t="s">
        <v>320</v>
      </c>
      <c r="D202" s="204" t="s">
        <v>141</v>
      </c>
      <c r="E202" s="205" t="s">
        <v>301</v>
      </c>
      <c r="F202" s="206" t="s">
        <v>302</v>
      </c>
      <c r="G202" s="207" t="s">
        <v>215</v>
      </c>
      <c r="H202" s="208">
        <v>0.012</v>
      </c>
      <c r="I202" s="209"/>
      <c r="J202" s="210">
        <f>ROUND(I202*H202,2)</f>
        <v>0</v>
      </c>
      <c r="K202" s="206" t="s">
        <v>145</v>
      </c>
      <c r="L202" s="44"/>
      <c r="M202" s="211" t="s">
        <v>19</v>
      </c>
      <c r="N202" s="212" t="s">
        <v>42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252</v>
      </c>
      <c r="AT202" s="215" t="s">
        <v>141</v>
      </c>
      <c r="AU202" s="215" t="s">
        <v>147</v>
      </c>
      <c r="AY202" s="17" t="s">
        <v>138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147</v>
      </c>
      <c r="BK202" s="216">
        <f>ROUND(I202*H202,2)</f>
        <v>0</v>
      </c>
      <c r="BL202" s="17" t="s">
        <v>252</v>
      </c>
      <c r="BM202" s="215" t="s">
        <v>868</v>
      </c>
    </row>
    <row r="203" s="2" customFormat="1">
      <c r="A203" s="38"/>
      <c r="B203" s="39"/>
      <c r="C203" s="40"/>
      <c r="D203" s="217" t="s">
        <v>149</v>
      </c>
      <c r="E203" s="40"/>
      <c r="F203" s="218" t="s">
        <v>304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147</v>
      </c>
    </row>
    <row r="204" s="2" customFormat="1">
      <c r="A204" s="38"/>
      <c r="B204" s="39"/>
      <c r="C204" s="40"/>
      <c r="D204" s="222" t="s">
        <v>151</v>
      </c>
      <c r="E204" s="40"/>
      <c r="F204" s="223" t="s">
        <v>305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151</v>
      </c>
      <c r="AU204" s="17" t="s">
        <v>147</v>
      </c>
    </row>
    <row r="205" s="2" customFormat="1" ht="16.5" customHeight="1">
      <c r="A205" s="38"/>
      <c r="B205" s="39"/>
      <c r="C205" s="204" t="s">
        <v>326</v>
      </c>
      <c r="D205" s="204" t="s">
        <v>141</v>
      </c>
      <c r="E205" s="205" t="s">
        <v>869</v>
      </c>
      <c r="F205" s="206" t="s">
        <v>870</v>
      </c>
      <c r="G205" s="207" t="s">
        <v>215</v>
      </c>
      <c r="H205" s="208">
        <v>0.012</v>
      </c>
      <c r="I205" s="209"/>
      <c r="J205" s="210">
        <f>ROUND(I205*H205,2)</f>
        <v>0</v>
      </c>
      <c r="K205" s="206" t="s">
        <v>145</v>
      </c>
      <c r="L205" s="44"/>
      <c r="M205" s="211" t="s">
        <v>19</v>
      </c>
      <c r="N205" s="212" t="s">
        <v>42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252</v>
      </c>
      <c r="AT205" s="215" t="s">
        <v>141</v>
      </c>
      <c r="AU205" s="215" t="s">
        <v>147</v>
      </c>
      <c r="AY205" s="17" t="s">
        <v>138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147</v>
      </c>
      <c r="BK205" s="216">
        <f>ROUND(I205*H205,2)</f>
        <v>0</v>
      </c>
      <c r="BL205" s="17" t="s">
        <v>252</v>
      </c>
      <c r="BM205" s="215" t="s">
        <v>871</v>
      </c>
    </row>
    <row r="206" s="2" customFormat="1">
      <c r="A206" s="38"/>
      <c r="B206" s="39"/>
      <c r="C206" s="40"/>
      <c r="D206" s="217" t="s">
        <v>149</v>
      </c>
      <c r="E206" s="40"/>
      <c r="F206" s="218" t="s">
        <v>872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147</v>
      </c>
    </row>
    <row r="207" s="2" customFormat="1">
      <c r="A207" s="38"/>
      <c r="B207" s="39"/>
      <c r="C207" s="40"/>
      <c r="D207" s="222" t="s">
        <v>151</v>
      </c>
      <c r="E207" s="40"/>
      <c r="F207" s="223" t="s">
        <v>873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151</v>
      </c>
      <c r="AU207" s="17" t="s">
        <v>147</v>
      </c>
    </row>
    <row r="208" s="12" customFormat="1" ht="22.8" customHeight="1">
      <c r="A208" s="12"/>
      <c r="B208" s="188"/>
      <c r="C208" s="189"/>
      <c r="D208" s="190" t="s">
        <v>69</v>
      </c>
      <c r="E208" s="202" t="s">
        <v>306</v>
      </c>
      <c r="F208" s="202" t="s">
        <v>307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SUM(P209:P235)</f>
        <v>0</v>
      </c>
      <c r="Q208" s="196"/>
      <c r="R208" s="197">
        <f>SUM(R209:R235)</f>
        <v>0.13513</v>
      </c>
      <c r="S208" s="196"/>
      <c r="T208" s="198">
        <f>SUM(T209:T235)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147</v>
      </c>
      <c r="AT208" s="200" t="s">
        <v>69</v>
      </c>
      <c r="AU208" s="200" t="s">
        <v>78</v>
      </c>
      <c r="AY208" s="199" t="s">
        <v>138</v>
      </c>
      <c r="BK208" s="201">
        <f>SUM(BK209:BK235)</f>
        <v>0</v>
      </c>
    </row>
    <row r="209" s="2" customFormat="1" ht="16.5" customHeight="1">
      <c r="A209" s="38"/>
      <c r="B209" s="39"/>
      <c r="C209" s="204" t="s">
        <v>332</v>
      </c>
      <c r="D209" s="204" t="s">
        <v>141</v>
      </c>
      <c r="E209" s="205" t="s">
        <v>874</v>
      </c>
      <c r="F209" s="206" t="s">
        <v>875</v>
      </c>
      <c r="G209" s="207" t="s">
        <v>311</v>
      </c>
      <c r="H209" s="208">
        <v>2</v>
      </c>
      <c r="I209" s="209"/>
      <c r="J209" s="210">
        <f>ROUND(I209*H209,2)</f>
        <v>0</v>
      </c>
      <c r="K209" s="206" t="s">
        <v>145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0.010659999999999999</v>
      </c>
      <c r="R209" s="213">
        <f>Q209*H209</f>
        <v>0.021319999999999999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252</v>
      </c>
      <c r="AT209" s="215" t="s">
        <v>141</v>
      </c>
      <c r="AU209" s="215" t="s">
        <v>147</v>
      </c>
      <c r="AY209" s="17" t="s">
        <v>138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147</v>
      </c>
      <c r="BK209" s="216">
        <f>ROUND(I209*H209,2)</f>
        <v>0</v>
      </c>
      <c r="BL209" s="17" t="s">
        <v>252</v>
      </c>
      <c r="BM209" s="215" t="s">
        <v>876</v>
      </c>
    </row>
    <row r="210" s="2" customFormat="1">
      <c r="A210" s="38"/>
      <c r="B210" s="39"/>
      <c r="C210" s="40"/>
      <c r="D210" s="217" t="s">
        <v>149</v>
      </c>
      <c r="E210" s="40"/>
      <c r="F210" s="218" t="s">
        <v>877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147</v>
      </c>
    </row>
    <row r="211" s="2" customFormat="1">
      <c r="A211" s="38"/>
      <c r="B211" s="39"/>
      <c r="C211" s="40"/>
      <c r="D211" s="222" t="s">
        <v>151</v>
      </c>
      <c r="E211" s="40"/>
      <c r="F211" s="223" t="s">
        <v>878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147</v>
      </c>
    </row>
    <row r="212" s="13" customFormat="1">
      <c r="A212" s="13"/>
      <c r="B212" s="224"/>
      <c r="C212" s="225"/>
      <c r="D212" s="217" t="s">
        <v>153</v>
      </c>
      <c r="E212" s="226" t="s">
        <v>19</v>
      </c>
      <c r="F212" s="227" t="s">
        <v>879</v>
      </c>
      <c r="G212" s="225"/>
      <c r="H212" s="228">
        <v>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153</v>
      </c>
      <c r="AU212" s="234" t="s">
        <v>147</v>
      </c>
      <c r="AV212" s="13" t="s">
        <v>147</v>
      </c>
      <c r="AW212" s="13" t="s">
        <v>32</v>
      </c>
      <c r="AX212" s="13" t="s">
        <v>78</v>
      </c>
      <c r="AY212" s="234" t="s">
        <v>138</v>
      </c>
    </row>
    <row r="213" s="2" customFormat="1" ht="16.5" customHeight="1">
      <c r="A213" s="38"/>
      <c r="B213" s="39"/>
      <c r="C213" s="204" t="s">
        <v>337</v>
      </c>
      <c r="D213" s="204" t="s">
        <v>141</v>
      </c>
      <c r="E213" s="205" t="s">
        <v>880</v>
      </c>
      <c r="F213" s="206" t="s">
        <v>881</v>
      </c>
      <c r="G213" s="207" t="s">
        <v>311</v>
      </c>
      <c r="H213" s="208">
        <v>2</v>
      </c>
      <c r="I213" s="209"/>
      <c r="J213" s="210">
        <f>ROUND(I213*H213,2)</f>
        <v>0</v>
      </c>
      <c r="K213" s="206" t="s">
        <v>145</v>
      </c>
      <c r="L213" s="44"/>
      <c r="M213" s="211" t="s">
        <v>19</v>
      </c>
      <c r="N213" s="212" t="s">
        <v>42</v>
      </c>
      <c r="O213" s="84"/>
      <c r="P213" s="213">
        <f>O213*H213</f>
        <v>0</v>
      </c>
      <c r="Q213" s="213">
        <v>0.055109999999999999</v>
      </c>
      <c r="R213" s="213">
        <f>Q213*H213</f>
        <v>0.11022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252</v>
      </c>
      <c r="AT213" s="215" t="s">
        <v>141</v>
      </c>
      <c r="AU213" s="215" t="s">
        <v>147</v>
      </c>
      <c r="AY213" s="17" t="s">
        <v>138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147</v>
      </c>
      <c r="BK213" s="216">
        <f>ROUND(I213*H213,2)</f>
        <v>0</v>
      </c>
      <c r="BL213" s="17" t="s">
        <v>252</v>
      </c>
      <c r="BM213" s="215" t="s">
        <v>882</v>
      </c>
    </row>
    <row r="214" s="2" customFormat="1">
      <c r="A214" s="38"/>
      <c r="B214" s="39"/>
      <c r="C214" s="40"/>
      <c r="D214" s="217" t="s">
        <v>149</v>
      </c>
      <c r="E214" s="40"/>
      <c r="F214" s="218" t="s">
        <v>883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149</v>
      </c>
      <c r="AU214" s="17" t="s">
        <v>147</v>
      </c>
    </row>
    <row r="215" s="2" customFormat="1">
      <c r="A215" s="38"/>
      <c r="B215" s="39"/>
      <c r="C215" s="40"/>
      <c r="D215" s="222" t="s">
        <v>151</v>
      </c>
      <c r="E215" s="40"/>
      <c r="F215" s="223" t="s">
        <v>884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151</v>
      </c>
      <c r="AU215" s="17" t="s">
        <v>147</v>
      </c>
    </row>
    <row r="216" s="13" customFormat="1">
      <c r="A216" s="13"/>
      <c r="B216" s="224"/>
      <c r="C216" s="225"/>
      <c r="D216" s="217" t="s">
        <v>153</v>
      </c>
      <c r="E216" s="226" t="s">
        <v>19</v>
      </c>
      <c r="F216" s="227" t="s">
        <v>885</v>
      </c>
      <c r="G216" s="225"/>
      <c r="H216" s="228">
        <v>2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153</v>
      </c>
      <c r="AU216" s="234" t="s">
        <v>147</v>
      </c>
      <c r="AV216" s="13" t="s">
        <v>147</v>
      </c>
      <c r="AW216" s="13" t="s">
        <v>32</v>
      </c>
      <c r="AX216" s="13" t="s">
        <v>78</v>
      </c>
      <c r="AY216" s="234" t="s">
        <v>138</v>
      </c>
    </row>
    <row r="217" s="2" customFormat="1" ht="16.5" customHeight="1">
      <c r="A217" s="38"/>
      <c r="B217" s="39"/>
      <c r="C217" s="204" t="s">
        <v>343</v>
      </c>
      <c r="D217" s="204" t="s">
        <v>141</v>
      </c>
      <c r="E217" s="205" t="s">
        <v>356</v>
      </c>
      <c r="F217" s="206" t="s">
        <v>357</v>
      </c>
      <c r="G217" s="207" t="s">
        <v>278</v>
      </c>
      <c r="H217" s="208">
        <v>2</v>
      </c>
      <c r="I217" s="209"/>
      <c r="J217" s="210">
        <f>ROUND(I217*H217,2)</f>
        <v>0</v>
      </c>
      <c r="K217" s="206" t="s">
        <v>145</v>
      </c>
      <c r="L217" s="44"/>
      <c r="M217" s="211" t="s">
        <v>19</v>
      </c>
      <c r="N217" s="212" t="s">
        <v>42</v>
      </c>
      <c r="O217" s="84"/>
      <c r="P217" s="213">
        <f>O217*H217</f>
        <v>0</v>
      </c>
      <c r="Q217" s="213">
        <v>0.00109</v>
      </c>
      <c r="R217" s="213">
        <f>Q217*H217</f>
        <v>0.0021800000000000001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252</v>
      </c>
      <c r="AT217" s="215" t="s">
        <v>141</v>
      </c>
      <c r="AU217" s="215" t="s">
        <v>147</v>
      </c>
      <c r="AY217" s="17" t="s">
        <v>138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147</v>
      </c>
      <c r="BK217" s="216">
        <f>ROUND(I217*H217,2)</f>
        <v>0</v>
      </c>
      <c r="BL217" s="17" t="s">
        <v>252</v>
      </c>
      <c r="BM217" s="215" t="s">
        <v>886</v>
      </c>
    </row>
    <row r="218" s="2" customFormat="1">
      <c r="A218" s="38"/>
      <c r="B218" s="39"/>
      <c r="C218" s="40"/>
      <c r="D218" s="217" t="s">
        <v>149</v>
      </c>
      <c r="E218" s="40"/>
      <c r="F218" s="218" t="s">
        <v>359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149</v>
      </c>
      <c r="AU218" s="17" t="s">
        <v>147</v>
      </c>
    </row>
    <row r="219" s="2" customFormat="1">
      <c r="A219" s="38"/>
      <c r="B219" s="39"/>
      <c r="C219" s="40"/>
      <c r="D219" s="222" t="s">
        <v>151</v>
      </c>
      <c r="E219" s="40"/>
      <c r="F219" s="223" t="s">
        <v>360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151</v>
      </c>
      <c r="AU219" s="17" t="s">
        <v>147</v>
      </c>
    </row>
    <row r="220" s="2" customFormat="1" ht="16.5" customHeight="1">
      <c r="A220" s="38"/>
      <c r="B220" s="39"/>
      <c r="C220" s="204" t="s">
        <v>349</v>
      </c>
      <c r="D220" s="204" t="s">
        <v>141</v>
      </c>
      <c r="E220" s="205" t="s">
        <v>389</v>
      </c>
      <c r="F220" s="206" t="s">
        <v>390</v>
      </c>
      <c r="G220" s="207" t="s">
        <v>278</v>
      </c>
      <c r="H220" s="208">
        <v>2</v>
      </c>
      <c r="I220" s="209"/>
      <c r="J220" s="210">
        <f>ROUND(I220*H220,2)</f>
        <v>0</v>
      </c>
      <c r="K220" s="206" t="s">
        <v>145</v>
      </c>
      <c r="L220" s="44"/>
      <c r="M220" s="211" t="s">
        <v>19</v>
      </c>
      <c r="N220" s="212" t="s">
        <v>42</v>
      </c>
      <c r="O220" s="84"/>
      <c r="P220" s="213">
        <f>O220*H220</f>
        <v>0</v>
      </c>
      <c r="Q220" s="213">
        <v>0.00055000000000000003</v>
      </c>
      <c r="R220" s="213">
        <f>Q220*H220</f>
        <v>0.0011000000000000001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252</v>
      </c>
      <c r="AT220" s="215" t="s">
        <v>141</v>
      </c>
      <c r="AU220" s="215" t="s">
        <v>147</v>
      </c>
      <c r="AY220" s="17" t="s">
        <v>138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147</v>
      </c>
      <c r="BK220" s="216">
        <f>ROUND(I220*H220,2)</f>
        <v>0</v>
      </c>
      <c r="BL220" s="17" t="s">
        <v>252</v>
      </c>
      <c r="BM220" s="215" t="s">
        <v>887</v>
      </c>
    </row>
    <row r="221" s="2" customFormat="1">
      <c r="A221" s="38"/>
      <c r="B221" s="39"/>
      <c r="C221" s="40"/>
      <c r="D221" s="217" t="s">
        <v>149</v>
      </c>
      <c r="E221" s="40"/>
      <c r="F221" s="218" t="s">
        <v>392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149</v>
      </c>
      <c r="AU221" s="17" t="s">
        <v>147</v>
      </c>
    </row>
    <row r="222" s="2" customFormat="1">
      <c r="A222" s="38"/>
      <c r="B222" s="39"/>
      <c r="C222" s="40"/>
      <c r="D222" s="222" t="s">
        <v>151</v>
      </c>
      <c r="E222" s="40"/>
      <c r="F222" s="223" t="s">
        <v>393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151</v>
      </c>
      <c r="AU222" s="17" t="s">
        <v>147</v>
      </c>
    </row>
    <row r="223" s="13" customFormat="1">
      <c r="A223" s="13"/>
      <c r="B223" s="224"/>
      <c r="C223" s="225"/>
      <c r="D223" s="217" t="s">
        <v>153</v>
      </c>
      <c r="E223" s="226" t="s">
        <v>19</v>
      </c>
      <c r="F223" s="227" t="s">
        <v>888</v>
      </c>
      <c r="G223" s="225"/>
      <c r="H223" s="228">
        <v>1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153</v>
      </c>
      <c r="AU223" s="234" t="s">
        <v>147</v>
      </c>
      <c r="AV223" s="13" t="s">
        <v>147</v>
      </c>
      <c r="AW223" s="13" t="s">
        <v>32</v>
      </c>
      <c r="AX223" s="13" t="s">
        <v>70</v>
      </c>
      <c r="AY223" s="234" t="s">
        <v>138</v>
      </c>
    </row>
    <row r="224" s="13" customFormat="1">
      <c r="A224" s="13"/>
      <c r="B224" s="224"/>
      <c r="C224" s="225"/>
      <c r="D224" s="217" t="s">
        <v>153</v>
      </c>
      <c r="E224" s="226" t="s">
        <v>19</v>
      </c>
      <c r="F224" s="227" t="s">
        <v>889</v>
      </c>
      <c r="G224" s="225"/>
      <c r="H224" s="228">
        <v>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153</v>
      </c>
      <c r="AU224" s="234" t="s">
        <v>147</v>
      </c>
      <c r="AV224" s="13" t="s">
        <v>147</v>
      </c>
      <c r="AW224" s="13" t="s">
        <v>32</v>
      </c>
      <c r="AX224" s="13" t="s">
        <v>70</v>
      </c>
      <c r="AY224" s="234" t="s">
        <v>138</v>
      </c>
    </row>
    <row r="225" s="14" customFormat="1">
      <c r="A225" s="14"/>
      <c r="B225" s="235"/>
      <c r="C225" s="236"/>
      <c r="D225" s="217" t="s">
        <v>153</v>
      </c>
      <c r="E225" s="237" t="s">
        <v>19</v>
      </c>
      <c r="F225" s="238" t="s">
        <v>170</v>
      </c>
      <c r="G225" s="236"/>
      <c r="H225" s="239">
        <v>2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153</v>
      </c>
      <c r="AU225" s="245" t="s">
        <v>147</v>
      </c>
      <c r="AV225" s="14" t="s">
        <v>146</v>
      </c>
      <c r="AW225" s="14" t="s">
        <v>32</v>
      </c>
      <c r="AX225" s="14" t="s">
        <v>78</v>
      </c>
      <c r="AY225" s="245" t="s">
        <v>138</v>
      </c>
    </row>
    <row r="226" s="2" customFormat="1" ht="16.5" customHeight="1">
      <c r="A226" s="38"/>
      <c r="B226" s="39"/>
      <c r="C226" s="204" t="s">
        <v>355</v>
      </c>
      <c r="D226" s="204" t="s">
        <v>141</v>
      </c>
      <c r="E226" s="205" t="s">
        <v>397</v>
      </c>
      <c r="F226" s="206" t="s">
        <v>398</v>
      </c>
      <c r="G226" s="207" t="s">
        <v>278</v>
      </c>
      <c r="H226" s="208">
        <v>1</v>
      </c>
      <c r="I226" s="209"/>
      <c r="J226" s="210">
        <f>ROUND(I226*H226,2)</f>
        <v>0</v>
      </c>
      <c r="K226" s="206" t="s">
        <v>145</v>
      </c>
      <c r="L226" s="44"/>
      <c r="M226" s="211" t="s">
        <v>19</v>
      </c>
      <c r="N226" s="212" t="s">
        <v>42</v>
      </c>
      <c r="O226" s="84"/>
      <c r="P226" s="213">
        <f>O226*H226</f>
        <v>0</v>
      </c>
      <c r="Q226" s="213">
        <v>0.00031</v>
      </c>
      <c r="R226" s="213">
        <f>Q226*H226</f>
        <v>0.00031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252</v>
      </c>
      <c r="AT226" s="215" t="s">
        <v>141</v>
      </c>
      <c r="AU226" s="215" t="s">
        <v>147</v>
      </c>
      <c r="AY226" s="17" t="s">
        <v>138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147</v>
      </c>
      <c r="BK226" s="216">
        <f>ROUND(I226*H226,2)</f>
        <v>0</v>
      </c>
      <c r="BL226" s="17" t="s">
        <v>252</v>
      </c>
      <c r="BM226" s="215" t="s">
        <v>890</v>
      </c>
    </row>
    <row r="227" s="2" customFormat="1">
      <c r="A227" s="38"/>
      <c r="B227" s="39"/>
      <c r="C227" s="40"/>
      <c r="D227" s="217" t="s">
        <v>149</v>
      </c>
      <c r="E227" s="40"/>
      <c r="F227" s="218" t="s">
        <v>398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149</v>
      </c>
      <c r="AU227" s="17" t="s">
        <v>147</v>
      </c>
    </row>
    <row r="228" s="2" customFormat="1">
      <c r="A228" s="38"/>
      <c r="B228" s="39"/>
      <c r="C228" s="40"/>
      <c r="D228" s="222" t="s">
        <v>151</v>
      </c>
      <c r="E228" s="40"/>
      <c r="F228" s="223" t="s">
        <v>400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151</v>
      </c>
      <c r="AU228" s="17" t="s">
        <v>147</v>
      </c>
    </row>
    <row r="229" s="13" customFormat="1">
      <c r="A229" s="13"/>
      <c r="B229" s="224"/>
      <c r="C229" s="225"/>
      <c r="D229" s="217" t="s">
        <v>153</v>
      </c>
      <c r="E229" s="226" t="s">
        <v>19</v>
      </c>
      <c r="F229" s="227" t="s">
        <v>891</v>
      </c>
      <c r="G229" s="225"/>
      <c r="H229" s="228">
        <v>1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153</v>
      </c>
      <c r="AU229" s="234" t="s">
        <v>147</v>
      </c>
      <c r="AV229" s="13" t="s">
        <v>147</v>
      </c>
      <c r="AW229" s="13" t="s">
        <v>32</v>
      </c>
      <c r="AX229" s="13" t="s">
        <v>78</v>
      </c>
      <c r="AY229" s="234" t="s">
        <v>138</v>
      </c>
    </row>
    <row r="230" s="2" customFormat="1" ht="16.5" customHeight="1">
      <c r="A230" s="38"/>
      <c r="B230" s="39"/>
      <c r="C230" s="204" t="s">
        <v>361</v>
      </c>
      <c r="D230" s="204" t="s">
        <v>141</v>
      </c>
      <c r="E230" s="205" t="s">
        <v>892</v>
      </c>
      <c r="F230" s="206" t="s">
        <v>893</v>
      </c>
      <c r="G230" s="207" t="s">
        <v>215</v>
      </c>
      <c r="H230" s="208">
        <v>0.13500000000000001</v>
      </c>
      <c r="I230" s="209"/>
      <c r="J230" s="210">
        <f>ROUND(I230*H230,2)</f>
        <v>0</v>
      </c>
      <c r="K230" s="206" t="s">
        <v>145</v>
      </c>
      <c r="L230" s="44"/>
      <c r="M230" s="211" t="s">
        <v>19</v>
      </c>
      <c r="N230" s="212" t="s">
        <v>42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252</v>
      </c>
      <c r="AT230" s="215" t="s">
        <v>141</v>
      </c>
      <c r="AU230" s="215" t="s">
        <v>147</v>
      </c>
      <c r="AY230" s="17" t="s">
        <v>138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147</v>
      </c>
      <c r="BK230" s="216">
        <f>ROUND(I230*H230,2)</f>
        <v>0</v>
      </c>
      <c r="BL230" s="17" t="s">
        <v>252</v>
      </c>
      <c r="BM230" s="215" t="s">
        <v>894</v>
      </c>
    </row>
    <row r="231" s="2" customFormat="1">
      <c r="A231" s="38"/>
      <c r="B231" s="39"/>
      <c r="C231" s="40"/>
      <c r="D231" s="217" t="s">
        <v>149</v>
      </c>
      <c r="E231" s="40"/>
      <c r="F231" s="218" t="s">
        <v>895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149</v>
      </c>
      <c r="AU231" s="17" t="s">
        <v>147</v>
      </c>
    </row>
    <row r="232" s="2" customFormat="1">
      <c r="A232" s="38"/>
      <c r="B232" s="39"/>
      <c r="C232" s="40"/>
      <c r="D232" s="222" t="s">
        <v>151</v>
      </c>
      <c r="E232" s="40"/>
      <c r="F232" s="223" t="s">
        <v>896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151</v>
      </c>
      <c r="AU232" s="17" t="s">
        <v>147</v>
      </c>
    </row>
    <row r="233" s="2" customFormat="1" ht="16.5" customHeight="1">
      <c r="A233" s="38"/>
      <c r="B233" s="39"/>
      <c r="C233" s="204" t="s">
        <v>367</v>
      </c>
      <c r="D233" s="204" t="s">
        <v>141</v>
      </c>
      <c r="E233" s="205" t="s">
        <v>897</v>
      </c>
      <c r="F233" s="206" t="s">
        <v>898</v>
      </c>
      <c r="G233" s="207" t="s">
        <v>215</v>
      </c>
      <c r="H233" s="208">
        <v>0.13500000000000001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899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900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901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12" customFormat="1" ht="22.8" customHeight="1">
      <c r="A236" s="12"/>
      <c r="B236" s="188"/>
      <c r="C236" s="189"/>
      <c r="D236" s="190" t="s">
        <v>69</v>
      </c>
      <c r="E236" s="202" t="s">
        <v>402</v>
      </c>
      <c r="F236" s="202" t="s">
        <v>403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SUM(P237:P258)</f>
        <v>0</v>
      </c>
      <c r="Q236" s="196"/>
      <c r="R236" s="197">
        <f>SUM(R237:R258)</f>
        <v>0.0072200000000000007</v>
      </c>
      <c r="S236" s="196"/>
      <c r="T236" s="198">
        <f>SUM(T237:T258)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147</v>
      </c>
      <c r="AT236" s="200" t="s">
        <v>69</v>
      </c>
      <c r="AU236" s="200" t="s">
        <v>78</v>
      </c>
      <c r="AY236" s="199" t="s">
        <v>138</v>
      </c>
      <c r="BK236" s="201">
        <f>SUM(BK237:BK258)</f>
        <v>0</v>
      </c>
    </row>
    <row r="237" s="2" customFormat="1" ht="16.5" customHeight="1">
      <c r="A237" s="38"/>
      <c r="B237" s="39"/>
      <c r="C237" s="204" t="s">
        <v>373</v>
      </c>
      <c r="D237" s="204" t="s">
        <v>141</v>
      </c>
      <c r="E237" s="205" t="s">
        <v>405</v>
      </c>
      <c r="F237" s="206" t="s">
        <v>406</v>
      </c>
      <c r="G237" s="207" t="s">
        <v>278</v>
      </c>
      <c r="H237" s="208">
        <v>1</v>
      </c>
      <c r="I237" s="209"/>
      <c r="J237" s="210">
        <f>ROUND(I237*H237,2)</f>
        <v>0</v>
      </c>
      <c r="K237" s="206" t="s">
        <v>145</v>
      </c>
      <c r="L237" s="44"/>
      <c r="M237" s="211" t="s">
        <v>19</v>
      </c>
      <c r="N237" s="212" t="s">
        <v>42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252</v>
      </c>
      <c r="AT237" s="215" t="s">
        <v>141</v>
      </c>
      <c r="AU237" s="215" t="s">
        <v>147</v>
      </c>
      <c r="AY237" s="17" t="s">
        <v>138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147</v>
      </c>
      <c r="BK237" s="216">
        <f>ROUND(I237*H237,2)</f>
        <v>0</v>
      </c>
      <c r="BL237" s="17" t="s">
        <v>252</v>
      </c>
      <c r="BM237" s="215" t="s">
        <v>902</v>
      </c>
    </row>
    <row r="238" s="2" customFormat="1">
      <c r="A238" s="38"/>
      <c r="B238" s="39"/>
      <c r="C238" s="40"/>
      <c r="D238" s="217" t="s">
        <v>149</v>
      </c>
      <c r="E238" s="40"/>
      <c r="F238" s="218" t="s">
        <v>408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149</v>
      </c>
      <c r="AU238" s="17" t="s">
        <v>147</v>
      </c>
    </row>
    <row r="239" s="2" customFormat="1">
      <c r="A239" s="38"/>
      <c r="B239" s="39"/>
      <c r="C239" s="40"/>
      <c r="D239" s="222" t="s">
        <v>151</v>
      </c>
      <c r="E239" s="40"/>
      <c r="F239" s="223" t="s">
        <v>409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151</v>
      </c>
      <c r="AU239" s="17" t="s">
        <v>147</v>
      </c>
    </row>
    <row r="240" s="13" customFormat="1">
      <c r="A240" s="13"/>
      <c r="B240" s="224"/>
      <c r="C240" s="225"/>
      <c r="D240" s="217" t="s">
        <v>153</v>
      </c>
      <c r="E240" s="226" t="s">
        <v>19</v>
      </c>
      <c r="F240" s="227" t="s">
        <v>410</v>
      </c>
      <c r="G240" s="225"/>
      <c r="H240" s="228">
        <v>1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153</v>
      </c>
      <c r="AU240" s="234" t="s">
        <v>147</v>
      </c>
      <c r="AV240" s="13" t="s">
        <v>147</v>
      </c>
      <c r="AW240" s="13" t="s">
        <v>32</v>
      </c>
      <c r="AX240" s="13" t="s">
        <v>78</v>
      </c>
      <c r="AY240" s="234" t="s">
        <v>138</v>
      </c>
    </row>
    <row r="241" s="2" customFormat="1" ht="16.5" customHeight="1">
      <c r="A241" s="38"/>
      <c r="B241" s="39"/>
      <c r="C241" s="246" t="s">
        <v>263</v>
      </c>
      <c r="D241" s="246" t="s">
        <v>259</v>
      </c>
      <c r="E241" s="247" t="s">
        <v>412</v>
      </c>
      <c r="F241" s="248" t="s">
        <v>413</v>
      </c>
      <c r="G241" s="249" t="s">
        <v>278</v>
      </c>
      <c r="H241" s="250">
        <v>1</v>
      </c>
      <c r="I241" s="251"/>
      <c r="J241" s="252">
        <f>ROUND(I241*H241,2)</f>
        <v>0</v>
      </c>
      <c r="K241" s="248" t="s">
        <v>145</v>
      </c>
      <c r="L241" s="253"/>
      <c r="M241" s="254" t="s">
        <v>19</v>
      </c>
      <c r="N241" s="255" t="s">
        <v>42</v>
      </c>
      <c r="O241" s="84"/>
      <c r="P241" s="213">
        <f>O241*H241</f>
        <v>0</v>
      </c>
      <c r="Q241" s="213">
        <v>0.002</v>
      </c>
      <c r="R241" s="213">
        <f>Q241*H241</f>
        <v>0.002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263</v>
      </c>
      <c r="AT241" s="215" t="s">
        <v>259</v>
      </c>
      <c r="AU241" s="215" t="s">
        <v>147</v>
      </c>
      <c r="AY241" s="17" t="s">
        <v>138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147</v>
      </c>
      <c r="BK241" s="216">
        <f>ROUND(I241*H241,2)</f>
        <v>0</v>
      </c>
      <c r="BL241" s="17" t="s">
        <v>252</v>
      </c>
      <c r="BM241" s="215" t="s">
        <v>903</v>
      </c>
    </row>
    <row r="242" s="2" customFormat="1">
      <c r="A242" s="38"/>
      <c r="B242" s="39"/>
      <c r="C242" s="40"/>
      <c r="D242" s="217" t="s">
        <v>149</v>
      </c>
      <c r="E242" s="40"/>
      <c r="F242" s="218" t="s">
        <v>413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147</v>
      </c>
    </row>
    <row r="243" s="2" customFormat="1" ht="16.5" customHeight="1">
      <c r="A243" s="38"/>
      <c r="B243" s="39"/>
      <c r="C243" s="204" t="s">
        <v>384</v>
      </c>
      <c r="D243" s="204" t="s">
        <v>141</v>
      </c>
      <c r="E243" s="205" t="s">
        <v>416</v>
      </c>
      <c r="F243" s="206" t="s">
        <v>417</v>
      </c>
      <c r="G243" s="207" t="s">
        <v>197</v>
      </c>
      <c r="H243" s="208">
        <v>2.7000000000000002</v>
      </c>
      <c r="I243" s="209"/>
      <c r="J243" s="210">
        <f>ROUND(I243*H243,2)</f>
        <v>0</v>
      </c>
      <c r="K243" s="206" t="s">
        <v>145</v>
      </c>
      <c r="L243" s="44"/>
      <c r="M243" s="211" t="s">
        <v>19</v>
      </c>
      <c r="N243" s="212" t="s">
        <v>42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252</v>
      </c>
      <c r="AT243" s="215" t="s">
        <v>141</v>
      </c>
      <c r="AU243" s="215" t="s">
        <v>147</v>
      </c>
      <c r="AY243" s="17" t="s">
        <v>138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147</v>
      </c>
      <c r="BK243" s="216">
        <f>ROUND(I243*H243,2)</f>
        <v>0</v>
      </c>
      <c r="BL243" s="17" t="s">
        <v>252</v>
      </c>
      <c r="BM243" s="215" t="s">
        <v>904</v>
      </c>
    </row>
    <row r="244" s="2" customFormat="1">
      <c r="A244" s="38"/>
      <c r="B244" s="39"/>
      <c r="C244" s="40"/>
      <c r="D244" s="217" t="s">
        <v>149</v>
      </c>
      <c r="E244" s="40"/>
      <c r="F244" s="218" t="s">
        <v>419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149</v>
      </c>
      <c r="AU244" s="17" t="s">
        <v>147</v>
      </c>
    </row>
    <row r="245" s="2" customFormat="1">
      <c r="A245" s="38"/>
      <c r="B245" s="39"/>
      <c r="C245" s="40"/>
      <c r="D245" s="222" t="s">
        <v>151</v>
      </c>
      <c r="E245" s="40"/>
      <c r="F245" s="223" t="s">
        <v>420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151</v>
      </c>
      <c r="AU245" s="17" t="s">
        <v>147</v>
      </c>
    </row>
    <row r="246" s="13" customFormat="1">
      <c r="A246" s="13"/>
      <c r="B246" s="224"/>
      <c r="C246" s="225"/>
      <c r="D246" s="217" t="s">
        <v>153</v>
      </c>
      <c r="E246" s="226" t="s">
        <v>19</v>
      </c>
      <c r="F246" s="227" t="s">
        <v>421</v>
      </c>
      <c r="G246" s="225"/>
      <c r="H246" s="228">
        <v>2.7000000000000002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153</v>
      </c>
      <c r="AU246" s="234" t="s">
        <v>147</v>
      </c>
      <c r="AV246" s="13" t="s">
        <v>147</v>
      </c>
      <c r="AW246" s="13" t="s">
        <v>32</v>
      </c>
      <c r="AX246" s="13" t="s">
        <v>78</v>
      </c>
      <c r="AY246" s="234" t="s">
        <v>138</v>
      </c>
    </row>
    <row r="247" s="2" customFormat="1" ht="16.5" customHeight="1">
      <c r="A247" s="38"/>
      <c r="B247" s="39"/>
      <c r="C247" s="246" t="s">
        <v>388</v>
      </c>
      <c r="D247" s="246" t="s">
        <v>259</v>
      </c>
      <c r="E247" s="247" t="s">
        <v>423</v>
      </c>
      <c r="F247" s="248" t="s">
        <v>424</v>
      </c>
      <c r="G247" s="249" t="s">
        <v>197</v>
      </c>
      <c r="H247" s="250">
        <v>3.2400000000000002</v>
      </c>
      <c r="I247" s="251"/>
      <c r="J247" s="252">
        <f>ROUND(I247*H247,2)</f>
        <v>0</v>
      </c>
      <c r="K247" s="248" t="s">
        <v>145</v>
      </c>
      <c r="L247" s="253"/>
      <c r="M247" s="254" t="s">
        <v>19</v>
      </c>
      <c r="N247" s="255" t="s">
        <v>42</v>
      </c>
      <c r="O247" s="84"/>
      <c r="P247" s="213">
        <f>O247*H247</f>
        <v>0</v>
      </c>
      <c r="Q247" s="213">
        <v>0.00069999999999999999</v>
      </c>
      <c r="R247" s="213">
        <f>Q247*H247</f>
        <v>0.0022680000000000001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263</v>
      </c>
      <c r="AT247" s="215" t="s">
        <v>259</v>
      </c>
      <c r="AU247" s="215" t="s">
        <v>147</v>
      </c>
      <c r="AY247" s="17" t="s">
        <v>138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147</v>
      </c>
      <c r="BK247" s="216">
        <f>ROUND(I247*H247,2)</f>
        <v>0</v>
      </c>
      <c r="BL247" s="17" t="s">
        <v>252</v>
      </c>
      <c r="BM247" s="215" t="s">
        <v>905</v>
      </c>
    </row>
    <row r="248" s="2" customFormat="1">
      <c r="A248" s="38"/>
      <c r="B248" s="39"/>
      <c r="C248" s="40"/>
      <c r="D248" s="217" t="s">
        <v>149</v>
      </c>
      <c r="E248" s="40"/>
      <c r="F248" s="218" t="s">
        <v>424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149</v>
      </c>
      <c r="AU248" s="17" t="s">
        <v>147</v>
      </c>
    </row>
    <row r="249" s="13" customFormat="1">
      <c r="A249" s="13"/>
      <c r="B249" s="224"/>
      <c r="C249" s="225"/>
      <c r="D249" s="217" t="s">
        <v>153</v>
      </c>
      <c r="E249" s="225"/>
      <c r="F249" s="227" t="s">
        <v>426</v>
      </c>
      <c r="G249" s="225"/>
      <c r="H249" s="228">
        <v>3.2400000000000002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153</v>
      </c>
      <c r="AU249" s="234" t="s">
        <v>147</v>
      </c>
      <c r="AV249" s="13" t="s">
        <v>147</v>
      </c>
      <c r="AW249" s="13" t="s">
        <v>4</v>
      </c>
      <c r="AX249" s="13" t="s">
        <v>78</v>
      </c>
      <c r="AY249" s="234" t="s">
        <v>138</v>
      </c>
    </row>
    <row r="250" s="2" customFormat="1" ht="16.5" customHeight="1">
      <c r="A250" s="38"/>
      <c r="B250" s="39"/>
      <c r="C250" s="204" t="s">
        <v>396</v>
      </c>
      <c r="D250" s="204" t="s">
        <v>141</v>
      </c>
      <c r="E250" s="205" t="s">
        <v>428</v>
      </c>
      <c r="F250" s="206" t="s">
        <v>429</v>
      </c>
      <c r="G250" s="207" t="s">
        <v>197</v>
      </c>
      <c r="H250" s="208">
        <v>0.59999999999999998</v>
      </c>
      <c r="I250" s="209"/>
      <c r="J250" s="210">
        <f>ROUND(I250*H250,2)</f>
        <v>0</v>
      </c>
      <c r="K250" s="206" t="s">
        <v>145</v>
      </c>
      <c r="L250" s="44"/>
      <c r="M250" s="211" t="s">
        <v>19</v>
      </c>
      <c r="N250" s="212" t="s">
        <v>42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252</v>
      </c>
      <c r="AT250" s="215" t="s">
        <v>141</v>
      </c>
      <c r="AU250" s="215" t="s">
        <v>147</v>
      </c>
      <c r="AY250" s="17" t="s">
        <v>138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147</v>
      </c>
      <c r="BK250" s="216">
        <f>ROUND(I250*H250,2)</f>
        <v>0</v>
      </c>
      <c r="BL250" s="17" t="s">
        <v>252</v>
      </c>
      <c r="BM250" s="215" t="s">
        <v>906</v>
      </c>
    </row>
    <row r="251" s="2" customFormat="1">
      <c r="A251" s="38"/>
      <c r="B251" s="39"/>
      <c r="C251" s="40"/>
      <c r="D251" s="217" t="s">
        <v>149</v>
      </c>
      <c r="E251" s="40"/>
      <c r="F251" s="218" t="s">
        <v>431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149</v>
      </c>
      <c r="AU251" s="17" t="s">
        <v>147</v>
      </c>
    </row>
    <row r="252" s="2" customFormat="1">
      <c r="A252" s="38"/>
      <c r="B252" s="39"/>
      <c r="C252" s="40"/>
      <c r="D252" s="222" t="s">
        <v>151</v>
      </c>
      <c r="E252" s="40"/>
      <c r="F252" s="223" t="s">
        <v>432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151</v>
      </c>
      <c r="AU252" s="17" t="s">
        <v>147</v>
      </c>
    </row>
    <row r="253" s="2" customFormat="1" ht="16.5" customHeight="1">
      <c r="A253" s="38"/>
      <c r="B253" s="39"/>
      <c r="C253" s="246" t="s">
        <v>404</v>
      </c>
      <c r="D253" s="246" t="s">
        <v>259</v>
      </c>
      <c r="E253" s="247" t="s">
        <v>434</v>
      </c>
      <c r="F253" s="248" t="s">
        <v>435</v>
      </c>
      <c r="G253" s="249" t="s">
        <v>278</v>
      </c>
      <c r="H253" s="250">
        <v>0.71999999999999997</v>
      </c>
      <c r="I253" s="251"/>
      <c r="J253" s="252">
        <f>ROUND(I253*H253,2)</f>
        <v>0</v>
      </c>
      <c r="K253" s="248" t="s">
        <v>145</v>
      </c>
      <c r="L253" s="253"/>
      <c r="M253" s="254" t="s">
        <v>19</v>
      </c>
      <c r="N253" s="255" t="s">
        <v>42</v>
      </c>
      <c r="O253" s="84"/>
      <c r="P253" s="213">
        <f>O253*H253</f>
        <v>0</v>
      </c>
      <c r="Q253" s="213">
        <v>0.0041000000000000003</v>
      </c>
      <c r="R253" s="213">
        <f>Q253*H253</f>
        <v>0.0029520000000000002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263</v>
      </c>
      <c r="AT253" s="215" t="s">
        <v>259</v>
      </c>
      <c r="AU253" s="215" t="s">
        <v>147</v>
      </c>
      <c r="AY253" s="17" t="s">
        <v>138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147</v>
      </c>
      <c r="BK253" s="216">
        <f>ROUND(I253*H253,2)</f>
        <v>0</v>
      </c>
      <c r="BL253" s="17" t="s">
        <v>252</v>
      </c>
      <c r="BM253" s="215" t="s">
        <v>907</v>
      </c>
    </row>
    <row r="254" s="2" customFormat="1">
      <c r="A254" s="38"/>
      <c r="B254" s="39"/>
      <c r="C254" s="40"/>
      <c r="D254" s="217" t="s">
        <v>149</v>
      </c>
      <c r="E254" s="40"/>
      <c r="F254" s="218" t="s">
        <v>435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149</v>
      </c>
      <c r="AU254" s="17" t="s">
        <v>147</v>
      </c>
    </row>
    <row r="255" s="13" customFormat="1">
      <c r="A255" s="13"/>
      <c r="B255" s="224"/>
      <c r="C255" s="225"/>
      <c r="D255" s="217" t="s">
        <v>153</v>
      </c>
      <c r="E255" s="225"/>
      <c r="F255" s="227" t="s">
        <v>437</v>
      </c>
      <c r="G255" s="225"/>
      <c r="H255" s="228">
        <v>0.71999999999999997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153</v>
      </c>
      <c r="AU255" s="234" t="s">
        <v>147</v>
      </c>
      <c r="AV255" s="13" t="s">
        <v>147</v>
      </c>
      <c r="AW255" s="13" t="s">
        <v>4</v>
      </c>
      <c r="AX255" s="13" t="s">
        <v>78</v>
      </c>
      <c r="AY255" s="234" t="s">
        <v>138</v>
      </c>
    </row>
    <row r="256" s="2" customFormat="1" ht="16.5" customHeight="1">
      <c r="A256" s="38"/>
      <c r="B256" s="39"/>
      <c r="C256" s="204" t="s">
        <v>411</v>
      </c>
      <c r="D256" s="204" t="s">
        <v>141</v>
      </c>
      <c r="E256" s="205" t="s">
        <v>439</v>
      </c>
      <c r="F256" s="206" t="s">
        <v>440</v>
      </c>
      <c r="G256" s="207" t="s">
        <v>215</v>
      </c>
      <c r="H256" s="208">
        <v>0.0070000000000000001</v>
      </c>
      <c r="I256" s="209"/>
      <c r="J256" s="210">
        <f>ROUND(I256*H256,2)</f>
        <v>0</v>
      </c>
      <c r="K256" s="206" t="s">
        <v>145</v>
      </c>
      <c r="L256" s="44"/>
      <c r="M256" s="211" t="s">
        <v>19</v>
      </c>
      <c r="N256" s="212" t="s">
        <v>42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252</v>
      </c>
      <c r="AT256" s="215" t="s">
        <v>141</v>
      </c>
      <c r="AU256" s="215" t="s">
        <v>147</v>
      </c>
      <c r="AY256" s="17" t="s">
        <v>138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147</v>
      </c>
      <c r="BK256" s="216">
        <f>ROUND(I256*H256,2)</f>
        <v>0</v>
      </c>
      <c r="BL256" s="17" t="s">
        <v>252</v>
      </c>
      <c r="BM256" s="215" t="s">
        <v>908</v>
      </c>
    </row>
    <row r="257" s="2" customFormat="1">
      <c r="A257" s="38"/>
      <c r="B257" s="39"/>
      <c r="C257" s="40"/>
      <c r="D257" s="217" t="s">
        <v>149</v>
      </c>
      <c r="E257" s="40"/>
      <c r="F257" s="218" t="s">
        <v>442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149</v>
      </c>
      <c r="AU257" s="17" t="s">
        <v>147</v>
      </c>
    </row>
    <row r="258" s="2" customFormat="1">
      <c r="A258" s="38"/>
      <c r="B258" s="39"/>
      <c r="C258" s="40"/>
      <c r="D258" s="222" t="s">
        <v>151</v>
      </c>
      <c r="E258" s="40"/>
      <c r="F258" s="223" t="s">
        <v>443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151</v>
      </c>
      <c r="AU258" s="17" t="s">
        <v>147</v>
      </c>
    </row>
    <row r="259" s="12" customFormat="1" ht="22.8" customHeight="1">
      <c r="A259" s="12"/>
      <c r="B259" s="188"/>
      <c r="C259" s="189"/>
      <c r="D259" s="190" t="s">
        <v>69</v>
      </c>
      <c r="E259" s="202" t="s">
        <v>444</v>
      </c>
      <c r="F259" s="202" t="s">
        <v>445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SUM(P260:P276)</f>
        <v>0</v>
      </c>
      <c r="Q259" s="196"/>
      <c r="R259" s="197">
        <f>SUM(R260:R276)</f>
        <v>0.1978</v>
      </c>
      <c r="S259" s="196"/>
      <c r="T259" s="198">
        <f>SUM(T260:T276)</f>
        <v>0.16800000000000001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9" t="s">
        <v>147</v>
      </c>
      <c r="AT259" s="200" t="s">
        <v>69</v>
      </c>
      <c r="AU259" s="200" t="s">
        <v>78</v>
      </c>
      <c r="AY259" s="199" t="s">
        <v>138</v>
      </c>
      <c r="BK259" s="201">
        <f>SUM(BK260:BK276)</f>
        <v>0</v>
      </c>
    </row>
    <row r="260" s="2" customFormat="1" ht="37.8" customHeight="1">
      <c r="A260" s="38"/>
      <c r="B260" s="39"/>
      <c r="C260" s="246" t="s">
        <v>415</v>
      </c>
      <c r="D260" s="246" t="s">
        <v>259</v>
      </c>
      <c r="E260" s="247" t="s">
        <v>909</v>
      </c>
      <c r="F260" s="248" t="s">
        <v>910</v>
      </c>
      <c r="G260" s="249" t="s">
        <v>497</v>
      </c>
      <c r="H260" s="250">
        <v>1</v>
      </c>
      <c r="I260" s="251"/>
      <c r="J260" s="252">
        <f>ROUND(I260*H260,2)</f>
        <v>0</v>
      </c>
      <c r="K260" s="248" t="s">
        <v>19</v>
      </c>
      <c r="L260" s="253"/>
      <c r="M260" s="254" t="s">
        <v>19</v>
      </c>
      <c r="N260" s="255" t="s">
        <v>42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263</v>
      </c>
      <c r="AT260" s="215" t="s">
        <v>259</v>
      </c>
      <c r="AU260" s="215" t="s">
        <v>147</v>
      </c>
      <c r="AY260" s="17" t="s">
        <v>138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147</v>
      </c>
      <c r="BK260" s="216">
        <f>ROUND(I260*H260,2)</f>
        <v>0</v>
      </c>
      <c r="BL260" s="17" t="s">
        <v>252</v>
      </c>
      <c r="BM260" s="215" t="s">
        <v>911</v>
      </c>
    </row>
    <row r="261" s="2" customFormat="1">
      <c r="A261" s="38"/>
      <c r="B261" s="39"/>
      <c r="C261" s="40"/>
      <c r="D261" s="217" t="s">
        <v>149</v>
      </c>
      <c r="E261" s="40"/>
      <c r="F261" s="218" t="s">
        <v>912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149</v>
      </c>
      <c r="AU261" s="17" t="s">
        <v>147</v>
      </c>
    </row>
    <row r="262" s="2" customFormat="1" ht="16.5" customHeight="1">
      <c r="A262" s="38"/>
      <c r="B262" s="39"/>
      <c r="C262" s="246" t="s">
        <v>422</v>
      </c>
      <c r="D262" s="246" t="s">
        <v>259</v>
      </c>
      <c r="E262" s="247" t="s">
        <v>501</v>
      </c>
      <c r="F262" s="248" t="s">
        <v>502</v>
      </c>
      <c r="G262" s="249" t="s">
        <v>278</v>
      </c>
      <c r="H262" s="250">
        <v>1</v>
      </c>
      <c r="I262" s="251"/>
      <c r="J262" s="252">
        <f>ROUND(I262*H262,2)</f>
        <v>0</v>
      </c>
      <c r="K262" s="248" t="s">
        <v>145</v>
      </c>
      <c r="L262" s="253"/>
      <c r="M262" s="254" t="s">
        <v>19</v>
      </c>
      <c r="N262" s="255" t="s">
        <v>42</v>
      </c>
      <c r="O262" s="84"/>
      <c r="P262" s="213">
        <f>O262*H262</f>
        <v>0</v>
      </c>
      <c r="Q262" s="213">
        <v>0.0080000000000000002</v>
      </c>
      <c r="R262" s="213">
        <f>Q262*H262</f>
        <v>0.0080000000000000002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263</v>
      </c>
      <c r="AT262" s="215" t="s">
        <v>259</v>
      </c>
      <c r="AU262" s="215" t="s">
        <v>147</v>
      </c>
      <c r="AY262" s="17" t="s">
        <v>138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147</v>
      </c>
      <c r="BK262" s="216">
        <f>ROUND(I262*H262,2)</f>
        <v>0</v>
      </c>
      <c r="BL262" s="17" t="s">
        <v>252</v>
      </c>
      <c r="BM262" s="215" t="s">
        <v>913</v>
      </c>
    </row>
    <row r="263" s="2" customFormat="1">
      <c r="A263" s="38"/>
      <c r="B263" s="39"/>
      <c r="C263" s="40"/>
      <c r="D263" s="217" t="s">
        <v>149</v>
      </c>
      <c r="E263" s="40"/>
      <c r="F263" s="218" t="s">
        <v>502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149</v>
      </c>
      <c r="AU263" s="17" t="s">
        <v>147</v>
      </c>
    </row>
    <row r="264" s="2" customFormat="1" ht="16.5" customHeight="1">
      <c r="A264" s="38"/>
      <c r="B264" s="39"/>
      <c r="C264" s="204" t="s">
        <v>427</v>
      </c>
      <c r="D264" s="204" t="s">
        <v>141</v>
      </c>
      <c r="E264" s="205" t="s">
        <v>447</v>
      </c>
      <c r="F264" s="206" t="s">
        <v>448</v>
      </c>
      <c r="G264" s="207" t="s">
        <v>278</v>
      </c>
      <c r="H264" s="208">
        <v>1</v>
      </c>
      <c r="I264" s="209"/>
      <c r="J264" s="210">
        <f>ROUND(I264*H264,2)</f>
        <v>0</v>
      </c>
      <c r="K264" s="206" t="s">
        <v>145</v>
      </c>
      <c r="L264" s="44"/>
      <c r="M264" s="211" t="s">
        <v>19</v>
      </c>
      <c r="N264" s="212" t="s">
        <v>42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252</v>
      </c>
      <c r="AT264" s="215" t="s">
        <v>141</v>
      </c>
      <c r="AU264" s="215" t="s">
        <v>147</v>
      </c>
      <c r="AY264" s="17" t="s">
        <v>138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147</v>
      </c>
      <c r="BK264" s="216">
        <f>ROUND(I264*H264,2)</f>
        <v>0</v>
      </c>
      <c r="BL264" s="17" t="s">
        <v>252</v>
      </c>
      <c r="BM264" s="215" t="s">
        <v>914</v>
      </c>
    </row>
    <row r="265" s="2" customFormat="1">
      <c r="A265" s="38"/>
      <c r="B265" s="39"/>
      <c r="C265" s="40"/>
      <c r="D265" s="217" t="s">
        <v>149</v>
      </c>
      <c r="E265" s="40"/>
      <c r="F265" s="218" t="s">
        <v>450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149</v>
      </c>
      <c r="AU265" s="17" t="s">
        <v>147</v>
      </c>
    </row>
    <row r="266" s="2" customFormat="1">
      <c r="A266" s="38"/>
      <c r="B266" s="39"/>
      <c r="C266" s="40"/>
      <c r="D266" s="222" t="s">
        <v>151</v>
      </c>
      <c r="E266" s="40"/>
      <c r="F266" s="223" t="s">
        <v>451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151</v>
      </c>
      <c r="AU266" s="17" t="s">
        <v>147</v>
      </c>
    </row>
    <row r="267" s="2" customFormat="1" ht="24.15" customHeight="1">
      <c r="A267" s="38"/>
      <c r="B267" s="39"/>
      <c r="C267" s="246" t="s">
        <v>433</v>
      </c>
      <c r="D267" s="246" t="s">
        <v>259</v>
      </c>
      <c r="E267" s="247" t="s">
        <v>453</v>
      </c>
      <c r="F267" s="248" t="s">
        <v>454</v>
      </c>
      <c r="G267" s="249" t="s">
        <v>278</v>
      </c>
      <c r="H267" s="250">
        <v>1</v>
      </c>
      <c r="I267" s="251"/>
      <c r="J267" s="252">
        <f>ROUND(I267*H267,2)</f>
        <v>0</v>
      </c>
      <c r="K267" s="248" t="s">
        <v>145</v>
      </c>
      <c r="L267" s="253"/>
      <c r="M267" s="254" t="s">
        <v>19</v>
      </c>
      <c r="N267" s="255" t="s">
        <v>42</v>
      </c>
      <c r="O267" s="84"/>
      <c r="P267" s="213">
        <f>O267*H267</f>
        <v>0</v>
      </c>
      <c r="Q267" s="213">
        <v>0.070800000000000002</v>
      </c>
      <c r="R267" s="213">
        <f>Q267*H267</f>
        <v>0.070800000000000002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263</v>
      </c>
      <c r="AT267" s="215" t="s">
        <v>259</v>
      </c>
      <c r="AU267" s="215" t="s">
        <v>147</v>
      </c>
      <c r="AY267" s="17" t="s">
        <v>138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147</v>
      </c>
      <c r="BK267" s="216">
        <f>ROUND(I267*H267,2)</f>
        <v>0</v>
      </c>
      <c r="BL267" s="17" t="s">
        <v>252</v>
      </c>
      <c r="BM267" s="215" t="s">
        <v>915</v>
      </c>
    </row>
    <row r="268" s="2" customFormat="1">
      <c r="A268" s="38"/>
      <c r="B268" s="39"/>
      <c r="C268" s="40"/>
      <c r="D268" s="217" t="s">
        <v>149</v>
      </c>
      <c r="E268" s="40"/>
      <c r="F268" s="218" t="s">
        <v>454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149</v>
      </c>
      <c r="AU268" s="17" t="s">
        <v>147</v>
      </c>
    </row>
    <row r="269" s="2" customFormat="1" ht="16.5" customHeight="1">
      <c r="A269" s="38"/>
      <c r="B269" s="39"/>
      <c r="C269" s="204" t="s">
        <v>438</v>
      </c>
      <c r="D269" s="204" t="s">
        <v>141</v>
      </c>
      <c r="E269" s="205" t="s">
        <v>457</v>
      </c>
      <c r="F269" s="206" t="s">
        <v>458</v>
      </c>
      <c r="G269" s="207" t="s">
        <v>278</v>
      </c>
      <c r="H269" s="208">
        <v>7</v>
      </c>
      <c r="I269" s="209"/>
      <c r="J269" s="210">
        <f>ROUND(I269*H269,2)</f>
        <v>0</v>
      </c>
      <c r="K269" s="206" t="s">
        <v>19</v>
      </c>
      <c r="L269" s="44"/>
      <c r="M269" s="211" t="s">
        <v>19</v>
      </c>
      <c r="N269" s="212" t="s">
        <v>42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252</v>
      </c>
      <c r="AT269" s="215" t="s">
        <v>141</v>
      </c>
      <c r="AU269" s="215" t="s">
        <v>147</v>
      </c>
      <c r="AY269" s="17" t="s">
        <v>138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147</v>
      </c>
      <c r="BK269" s="216">
        <f>ROUND(I269*H269,2)</f>
        <v>0</v>
      </c>
      <c r="BL269" s="17" t="s">
        <v>252</v>
      </c>
      <c r="BM269" s="215" t="s">
        <v>916</v>
      </c>
    </row>
    <row r="270" s="2" customFormat="1">
      <c r="A270" s="38"/>
      <c r="B270" s="39"/>
      <c r="C270" s="40"/>
      <c r="D270" s="217" t="s">
        <v>149</v>
      </c>
      <c r="E270" s="40"/>
      <c r="F270" s="218" t="s">
        <v>460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149</v>
      </c>
      <c r="AU270" s="17" t="s">
        <v>147</v>
      </c>
    </row>
    <row r="271" s="2" customFormat="1" ht="16.5" customHeight="1">
      <c r="A271" s="38"/>
      <c r="B271" s="39"/>
      <c r="C271" s="246" t="s">
        <v>446</v>
      </c>
      <c r="D271" s="246" t="s">
        <v>259</v>
      </c>
      <c r="E271" s="247" t="s">
        <v>463</v>
      </c>
      <c r="F271" s="248" t="s">
        <v>464</v>
      </c>
      <c r="G271" s="249" t="s">
        <v>278</v>
      </c>
      <c r="H271" s="250">
        <v>4</v>
      </c>
      <c r="I271" s="251"/>
      <c r="J271" s="252">
        <f>ROUND(I271*H271,2)</f>
        <v>0</v>
      </c>
      <c r="K271" s="248" t="s">
        <v>145</v>
      </c>
      <c r="L271" s="253"/>
      <c r="M271" s="254" t="s">
        <v>19</v>
      </c>
      <c r="N271" s="255" t="s">
        <v>42</v>
      </c>
      <c r="O271" s="84"/>
      <c r="P271" s="213">
        <f>O271*H271</f>
        <v>0</v>
      </c>
      <c r="Q271" s="213">
        <v>0.02</v>
      </c>
      <c r="R271" s="213">
        <f>Q271*H271</f>
        <v>0.080000000000000002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263</v>
      </c>
      <c r="AT271" s="215" t="s">
        <v>259</v>
      </c>
      <c r="AU271" s="215" t="s">
        <v>147</v>
      </c>
      <c r="AY271" s="17" t="s">
        <v>138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147</v>
      </c>
      <c r="BK271" s="216">
        <f>ROUND(I271*H271,2)</f>
        <v>0</v>
      </c>
      <c r="BL271" s="17" t="s">
        <v>252</v>
      </c>
      <c r="BM271" s="215" t="s">
        <v>917</v>
      </c>
    </row>
    <row r="272" s="2" customFormat="1">
      <c r="A272" s="38"/>
      <c r="B272" s="39"/>
      <c r="C272" s="40"/>
      <c r="D272" s="217" t="s">
        <v>149</v>
      </c>
      <c r="E272" s="40"/>
      <c r="F272" s="218" t="s">
        <v>464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149</v>
      </c>
      <c r="AU272" s="17" t="s">
        <v>147</v>
      </c>
    </row>
    <row r="273" s="2" customFormat="1" ht="16.5" customHeight="1">
      <c r="A273" s="38"/>
      <c r="B273" s="39"/>
      <c r="C273" s="246" t="s">
        <v>452</v>
      </c>
      <c r="D273" s="246" t="s">
        <v>259</v>
      </c>
      <c r="E273" s="247" t="s">
        <v>467</v>
      </c>
      <c r="F273" s="248" t="s">
        <v>468</v>
      </c>
      <c r="G273" s="249" t="s">
        <v>278</v>
      </c>
      <c r="H273" s="250">
        <v>3</v>
      </c>
      <c r="I273" s="251"/>
      <c r="J273" s="252">
        <f>ROUND(I273*H273,2)</f>
        <v>0</v>
      </c>
      <c r="K273" s="248" t="s">
        <v>145</v>
      </c>
      <c r="L273" s="253"/>
      <c r="M273" s="254" t="s">
        <v>19</v>
      </c>
      <c r="N273" s="255" t="s">
        <v>42</v>
      </c>
      <c r="O273" s="84"/>
      <c r="P273" s="213">
        <f>O273*H273</f>
        <v>0</v>
      </c>
      <c r="Q273" s="213">
        <v>0.012999999999999999</v>
      </c>
      <c r="R273" s="213">
        <f>Q273*H273</f>
        <v>0.039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263</v>
      </c>
      <c r="AT273" s="215" t="s">
        <v>259</v>
      </c>
      <c r="AU273" s="215" t="s">
        <v>147</v>
      </c>
      <c r="AY273" s="17" t="s">
        <v>138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147</v>
      </c>
      <c r="BK273" s="216">
        <f>ROUND(I273*H273,2)</f>
        <v>0</v>
      </c>
      <c r="BL273" s="17" t="s">
        <v>252</v>
      </c>
      <c r="BM273" s="215" t="s">
        <v>918</v>
      </c>
    </row>
    <row r="274" s="2" customFormat="1">
      <c r="A274" s="38"/>
      <c r="B274" s="39"/>
      <c r="C274" s="40"/>
      <c r="D274" s="217" t="s">
        <v>149</v>
      </c>
      <c r="E274" s="40"/>
      <c r="F274" s="218" t="s">
        <v>468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149</v>
      </c>
      <c r="AU274" s="17" t="s">
        <v>147</v>
      </c>
    </row>
    <row r="275" s="2" customFormat="1" ht="16.5" customHeight="1">
      <c r="A275" s="38"/>
      <c r="B275" s="39"/>
      <c r="C275" s="204" t="s">
        <v>456</v>
      </c>
      <c r="D275" s="204" t="s">
        <v>141</v>
      </c>
      <c r="E275" s="205" t="s">
        <v>471</v>
      </c>
      <c r="F275" s="206" t="s">
        <v>472</v>
      </c>
      <c r="G275" s="207" t="s">
        <v>278</v>
      </c>
      <c r="H275" s="208">
        <v>7</v>
      </c>
      <c r="I275" s="209"/>
      <c r="J275" s="210">
        <f>ROUND(I275*H275,2)</f>
        <v>0</v>
      </c>
      <c r="K275" s="206" t="s">
        <v>19</v>
      </c>
      <c r="L275" s="44"/>
      <c r="M275" s="211" t="s">
        <v>19</v>
      </c>
      <c r="N275" s="212" t="s">
        <v>42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0.024</v>
      </c>
      <c r="T275" s="214">
        <f>S275*H275</f>
        <v>0.16800000000000001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252</v>
      </c>
      <c r="AT275" s="215" t="s">
        <v>141</v>
      </c>
      <c r="AU275" s="215" t="s">
        <v>147</v>
      </c>
      <c r="AY275" s="17" t="s">
        <v>138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147</v>
      </c>
      <c r="BK275" s="216">
        <f>ROUND(I275*H275,2)</f>
        <v>0</v>
      </c>
      <c r="BL275" s="17" t="s">
        <v>252</v>
      </c>
      <c r="BM275" s="215" t="s">
        <v>919</v>
      </c>
    </row>
    <row r="276" s="2" customFormat="1">
      <c r="A276" s="38"/>
      <c r="B276" s="39"/>
      <c r="C276" s="40"/>
      <c r="D276" s="217" t="s">
        <v>149</v>
      </c>
      <c r="E276" s="40"/>
      <c r="F276" s="218" t="s">
        <v>474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149</v>
      </c>
      <c r="AU276" s="17" t="s">
        <v>147</v>
      </c>
    </row>
    <row r="277" s="12" customFormat="1" ht="22.8" customHeight="1">
      <c r="A277" s="12"/>
      <c r="B277" s="188"/>
      <c r="C277" s="189"/>
      <c r="D277" s="190" t="s">
        <v>69</v>
      </c>
      <c r="E277" s="202" t="s">
        <v>657</v>
      </c>
      <c r="F277" s="202" t="s">
        <v>658</v>
      </c>
      <c r="G277" s="189"/>
      <c r="H277" s="189"/>
      <c r="I277" s="192"/>
      <c r="J277" s="203">
        <f>BK277</f>
        <v>0</v>
      </c>
      <c r="K277" s="189"/>
      <c r="L277" s="194"/>
      <c r="M277" s="195"/>
      <c r="N277" s="196"/>
      <c r="O277" s="196"/>
      <c r="P277" s="197">
        <f>SUM(P278:P327)</f>
        <v>0</v>
      </c>
      <c r="Q277" s="196"/>
      <c r="R277" s="197">
        <f>SUM(R278:R327)</f>
        <v>0.26838279999999998</v>
      </c>
      <c r="S277" s="196"/>
      <c r="T277" s="198">
        <f>SUM(T278:T327)</f>
        <v>0.39657599999999998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9" t="s">
        <v>147</v>
      </c>
      <c r="AT277" s="200" t="s">
        <v>69</v>
      </c>
      <c r="AU277" s="200" t="s">
        <v>78</v>
      </c>
      <c r="AY277" s="199" t="s">
        <v>138</v>
      </c>
      <c r="BK277" s="201">
        <f>SUM(BK278:BK327)</f>
        <v>0</v>
      </c>
    </row>
    <row r="278" s="2" customFormat="1" ht="16.5" customHeight="1">
      <c r="A278" s="38"/>
      <c r="B278" s="39"/>
      <c r="C278" s="204" t="s">
        <v>462</v>
      </c>
      <c r="D278" s="204" t="s">
        <v>141</v>
      </c>
      <c r="E278" s="205" t="s">
        <v>660</v>
      </c>
      <c r="F278" s="206" t="s">
        <v>661</v>
      </c>
      <c r="G278" s="207" t="s">
        <v>144</v>
      </c>
      <c r="H278" s="208">
        <v>15.32</v>
      </c>
      <c r="I278" s="209"/>
      <c r="J278" s="210">
        <f>ROUND(I278*H278,2)</f>
        <v>0</v>
      </c>
      <c r="K278" s="206" t="s">
        <v>145</v>
      </c>
      <c r="L278" s="44"/>
      <c r="M278" s="211" t="s">
        <v>19</v>
      </c>
      <c r="N278" s="212" t="s">
        <v>42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252</v>
      </c>
      <c r="AT278" s="215" t="s">
        <v>141</v>
      </c>
      <c r="AU278" s="215" t="s">
        <v>147</v>
      </c>
      <c r="AY278" s="17" t="s">
        <v>138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147</v>
      </c>
      <c r="BK278" s="216">
        <f>ROUND(I278*H278,2)</f>
        <v>0</v>
      </c>
      <c r="BL278" s="17" t="s">
        <v>252</v>
      </c>
      <c r="BM278" s="215" t="s">
        <v>920</v>
      </c>
    </row>
    <row r="279" s="2" customFormat="1">
      <c r="A279" s="38"/>
      <c r="B279" s="39"/>
      <c r="C279" s="40"/>
      <c r="D279" s="217" t="s">
        <v>149</v>
      </c>
      <c r="E279" s="40"/>
      <c r="F279" s="218" t="s">
        <v>663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149</v>
      </c>
      <c r="AU279" s="17" t="s">
        <v>147</v>
      </c>
    </row>
    <row r="280" s="2" customFormat="1">
      <c r="A280" s="38"/>
      <c r="B280" s="39"/>
      <c r="C280" s="40"/>
      <c r="D280" s="222" t="s">
        <v>151</v>
      </c>
      <c r="E280" s="40"/>
      <c r="F280" s="223" t="s">
        <v>664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151</v>
      </c>
      <c r="AU280" s="17" t="s">
        <v>147</v>
      </c>
    </row>
    <row r="281" s="13" customFormat="1">
      <c r="A281" s="13"/>
      <c r="B281" s="224"/>
      <c r="C281" s="225"/>
      <c r="D281" s="217" t="s">
        <v>153</v>
      </c>
      <c r="E281" s="226" t="s">
        <v>19</v>
      </c>
      <c r="F281" s="227" t="s">
        <v>921</v>
      </c>
      <c r="G281" s="225"/>
      <c r="H281" s="228">
        <v>2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153</v>
      </c>
      <c r="AU281" s="234" t="s">
        <v>147</v>
      </c>
      <c r="AV281" s="13" t="s">
        <v>147</v>
      </c>
      <c r="AW281" s="13" t="s">
        <v>32</v>
      </c>
      <c r="AX281" s="13" t="s">
        <v>70</v>
      </c>
      <c r="AY281" s="234" t="s">
        <v>138</v>
      </c>
    </row>
    <row r="282" s="13" customFormat="1">
      <c r="A282" s="13"/>
      <c r="B282" s="224"/>
      <c r="C282" s="225"/>
      <c r="D282" s="217" t="s">
        <v>153</v>
      </c>
      <c r="E282" s="226" t="s">
        <v>19</v>
      </c>
      <c r="F282" s="227" t="s">
        <v>922</v>
      </c>
      <c r="G282" s="225"/>
      <c r="H282" s="228">
        <v>13.32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153</v>
      </c>
      <c r="AU282" s="234" t="s">
        <v>147</v>
      </c>
      <c r="AV282" s="13" t="s">
        <v>147</v>
      </c>
      <c r="AW282" s="13" t="s">
        <v>32</v>
      </c>
      <c r="AX282" s="13" t="s">
        <v>70</v>
      </c>
      <c r="AY282" s="234" t="s">
        <v>138</v>
      </c>
    </row>
    <row r="283" s="14" customFormat="1">
      <c r="A283" s="14"/>
      <c r="B283" s="235"/>
      <c r="C283" s="236"/>
      <c r="D283" s="217" t="s">
        <v>153</v>
      </c>
      <c r="E283" s="237" t="s">
        <v>19</v>
      </c>
      <c r="F283" s="238" t="s">
        <v>170</v>
      </c>
      <c r="G283" s="236"/>
      <c r="H283" s="239">
        <v>15.32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153</v>
      </c>
      <c r="AU283" s="245" t="s">
        <v>147</v>
      </c>
      <c r="AV283" s="14" t="s">
        <v>146</v>
      </c>
      <c r="AW283" s="14" t="s">
        <v>32</v>
      </c>
      <c r="AX283" s="14" t="s">
        <v>78</v>
      </c>
      <c r="AY283" s="245" t="s">
        <v>138</v>
      </c>
    </row>
    <row r="284" s="2" customFormat="1" ht="16.5" customHeight="1">
      <c r="A284" s="38"/>
      <c r="B284" s="39"/>
      <c r="C284" s="204" t="s">
        <v>466</v>
      </c>
      <c r="D284" s="204" t="s">
        <v>141</v>
      </c>
      <c r="E284" s="205" t="s">
        <v>669</v>
      </c>
      <c r="F284" s="206" t="s">
        <v>670</v>
      </c>
      <c r="G284" s="207" t="s">
        <v>144</v>
      </c>
      <c r="H284" s="208">
        <v>15.32</v>
      </c>
      <c r="I284" s="209"/>
      <c r="J284" s="210">
        <f>ROUND(I284*H284,2)</f>
        <v>0</v>
      </c>
      <c r="K284" s="206" t="s">
        <v>145</v>
      </c>
      <c r="L284" s="44"/>
      <c r="M284" s="211" t="s">
        <v>19</v>
      </c>
      <c r="N284" s="212" t="s">
        <v>42</v>
      </c>
      <c r="O284" s="84"/>
      <c r="P284" s="213">
        <f>O284*H284</f>
        <v>0</v>
      </c>
      <c r="Q284" s="213">
        <v>0.00029999999999999997</v>
      </c>
      <c r="R284" s="213">
        <f>Q284*H284</f>
        <v>0.0045959999999999994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252</v>
      </c>
      <c r="AT284" s="215" t="s">
        <v>141</v>
      </c>
      <c r="AU284" s="215" t="s">
        <v>147</v>
      </c>
      <c r="AY284" s="17" t="s">
        <v>138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147</v>
      </c>
      <c r="BK284" s="216">
        <f>ROUND(I284*H284,2)</f>
        <v>0</v>
      </c>
      <c r="BL284" s="17" t="s">
        <v>252</v>
      </c>
      <c r="BM284" s="215" t="s">
        <v>923</v>
      </c>
    </row>
    <row r="285" s="2" customFormat="1">
      <c r="A285" s="38"/>
      <c r="B285" s="39"/>
      <c r="C285" s="40"/>
      <c r="D285" s="217" t="s">
        <v>149</v>
      </c>
      <c r="E285" s="40"/>
      <c r="F285" s="218" t="s">
        <v>672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149</v>
      </c>
      <c r="AU285" s="17" t="s">
        <v>147</v>
      </c>
    </row>
    <row r="286" s="2" customFormat="1">
      <c r="A286" s="38"/>
      <c r="B286" s="39"/>
      <c r="C286" s="40"/>
      <c r="D286" s="222" t="s">
        <v>151</v>
      </c>
      <c r="E286" s="40"/>
      <c r="F286" s="223" t="s">
        <v>673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151</v>
      </c>
      <c r="AU286" s="17" t="s">
        <v>147</v>
      </c>
    </row>
    <row r="287" s="13" customFormat="1">
      <c r="A287" s="13"/>
      <c r="B287" s="224"/>
      <c r="C287" s="225"/>
      <c r="D287" s="217" t="s">
        <v>153</v>
      </c>
      <c r="E287" s="226" t="s">
        <v>19</v>
      </c>
      <c r="F287" s="227" t="s">
        <v>921</v>
      </c>
      <c r="G287" s="225"/>
      <c r="H287" s="228">
        <v>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153</v>
      </c>
      <c r="AU287" s="234" t="s">
        <v>147</v>
      </c>
      <c r="AV287" s="13" t="s">
        <v>147</v>
      </c>
      <c r="AW287" s="13" t="s">
        <v>32</v>
      </c>
      <c r="AX287" s="13" t="s">
        <v>70</v>
      </c>
      <c r="AY287" s="234" t="s">
        <v>138</v>
      </c>
    </row>
    <row r="288" s="13" customFormat="1">
      <c r="A288" s="13"/>
      <c r="B288" s="224"/>
      <c r="C288" s="225"/>
      <c r="D288" s="217" t="s">
        <v>153</v>
      </c>
      <c r="E288" s="226" t="s">
        <v>19</v>
      </c>
      <c r="F288" s="227" t="s">
        <v>924</v>
      </c>
      <c r="G288" s="225"/>
      <c r="H288" s="228">
        <v>13.32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153</v>
      </c>
      <c r="AU288" s="234" t="s">
        <v>147</v>
      </c>
      <c r="AV288" s="13" t="s">
        <v>147</v>
      </c>
      <c r="AW288" s="13" t="s">
        <v>32</v>
      </c>
      <c r="AX288" s="13" t="s">
        <v>70</v>
      </c>
      <c r="AY288" s="234" t="s">
        <v>138</v>
      </c>
    </row>
    <row r="289" s="14" customFormat="1">
      <c r="A289" s="14"/>
      <c r="B289" s="235"/>
      <c r="C289" s="236"/>
      <c r="D289" s="217" t="s">
        <v>153</v>
      </c>
      <c r="E289" s="237" t="s">
        <v>19</v>
      </c>
      <c r="F289" s="238" t="s">
        <v>170</v>
      </c>
      <c r="G289" s="236"/>
      <c r="H289" s="239">
        <v>15.32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153</v>
      </c>
      <c r="AU289" s="245" t="s">
        <v>147</v>
      </c>
      <c r="AV289" s="14" t="s">
        <v>146</v>
      </c>
      <c r="AW289" s="14" t="s">
        <v>32</v>
      </c>
      <c r="AX289" s="14" t="s">
        <v>78</v>
      </c>
      <c r="AY289" s="245" t="s">
        <v>138</v>
      </c>
    </row>
    <row r="290" s="2" customFormat="1" ht="16.5" customHeight="1">
      <c r="A290" s="38"/>
      <c r="B290" s="39"/>
      <c r="C290" s="204" t="s">
        <v>470</v>
      </c>
      <c r="D290" s="204" t="s">
        <v>141</v>
      </c>
      <c r="E290" s="205" t="s">
        <v>675</v>
      </c>
      <c r="F290" s="206" t="s">
        <v>676</v>
      </c>
      <c r="G290" s="207" t="s">
        <v>144</v>
      </c>
      <c r="H290" s="208">
        <v>14.58</v>
      </c>
      <c r="I290" s="209"/>
      <c r="J290" s="210">
        <f>ROUND(I290*H290,2)</f>
        <v>0</v>
      </c>
      <c r="K290" s="206" t="s">
        <v>145</v>
      </c>
      <c r="L290" s="44"/>
      <c r="M290" s="211" t="s">
        <v>19</v>
      </c>
      <c r="N290" s="212" t="s">
        <v>42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0.027199999999999998</v>
      </c>
      <c r="T290" s="214">
        <f>S290*H290</f>
        <v>0.39657599999999998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252</v>
      </c>
      <c r="AT290" s="215" t="s">
        <v>141</v>
      </c>
      <c r="AU290" s="215" t="s">
        <v>147</v>
      </c>
      <c r="AY290" s="17" t="s">
        <v>138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147</v>
      </c>
      <c r="BK290" s="216">
        <f>ROUND(I290*H290,2)</f>
        <v>0</v>
      </c>
      <c r="BL290" s="17" t="s">
        <v>252</v>
      </c>
      <c r="BM290" s="215" t="s">
        <v>925</v>
      </c>
    </row>
    <row r="291" s="2" customFormat="1">
      <c r="A291" s="38"/>
      <c r="B291" s="39"/>
      <c r="C291" s="40"/>
      <c r="D291" s="217" t="s">
        <v>149</v>
      </c>
      <c r="E291" s="40"/>
      <c r="F291" s="218" t="s">
        <v>678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149</v>
      </c>
      <c r="AU291" s="17" t="s">
        <v>147</v>
      </c>
    </row>
    <row r="292" s="2" customFormat="1">
      <c r="A292" s="38"/>
      <c r="B292" s="39"/>
      <c r="C292" s="40"/>
      <c r="D292" s="222" t="s">
        <v>151</v>
      </c>
      <c r="E292" s="40"/>
      <c r="F292" s="223" t="s">
        <v>679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151</v>
      </c>
      <c r="AU292" s="17" t="s">
        <v>147</v>
      </c>
    </row>
    <row r="293" s="13" customFormat="1">
      <c r="A293" s="13"/>
      <c r="B293" s="224"/>
      <c r="C293" s="225"/>
      <c r="D293" s="217" t="s">
        <v>153</v>
      </c>
      <c r="E293" s="226" t="s">
        <v>19</v>
      </c>
      <c r="F293" s="227" t="s">
        <v>921</v>
      </c>
      <c r="G293" s="225"/>
      <c r="H293" s="228">
        <v>2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153</v>
      </c>
      <c r="AU293" s="234" t="s">
        <v>147</v>
      </c>
      <c r="AV293" s="13" t="s">
        <v>147</v>
      </c>
      <c r="AW293" s="13" t="s">
        <v>32</v>
      </c>
      <c r="AX293" s="13" t="s">
        <v>70</v>
      </c>
      <c r="AY293" s="234" t="s">
        <v>138</v>
      </c>
    </row>
    <row r="294" s="13" customFormat="1">
      <c r="A294" s="13"/>
      <c r="B294" s="224"/>
      <c r="C294" s="225"/>
      <c r="D294" s="217" t="s">
        <v>153</v>
      </c>
      <c r="E294" s="226" t="s">
        <v>19</v>
      </c>
      <c r="F294" s="227" t="s">
        <v>926</v>
      </c>
      <c r="G294" s="225"/>
      <c r="H294" s="228">
        <v>12.58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153</v>
      </c>
      <c r="AU294" s="234" t="s">
        <v>147</v>
      </c>
      <c r="AV294" s="13" t="s">
        <v>147</v>
      </c>
      <c r="AW294" s="13" t="s">
        <v>32</v>
      </c>
      <c r="AX294" s="13" t="s">
        <v>70</v>
      </c>
      <c r="AY294" s="234" t="s">
        <v>138</v>
      </c>
    </row>
    <row r="295" s="14" customFormat="1">
      <c r="A295" s="14"/>
      <c r="B295" s="235"/>
      <c r="C295" s="236"/>
      <c r="D295" s="217" t="s">
        <v>153</v>
      </c>
      <c r="E295" s="237" t="s">
        <v>19</v>
      </c>
      <c r="F295" s="238" t="s">
        <v>170</v>
      </c>
      <c r="G295" s="236"/>
      <c r="H295" s="239">
        <v>14.58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153</v>
      </c>
      <c r="AU295" s="245" t="s">
        <v>147</v>
      </c>
      <c r="AV295" s="14" t="s">
        <v>146</v>
      </c>
      <c r="AW295" s="14" t="s">
        <v>32</v>
      </c>
      <c r="AX295" s="14" t="s">
        <v>78</v>
      </c>
      <c r="AY295" s="245" t="s">
        <v>138</v>
      </c>
    </row>
    <row r="296" s="2" customFormat="1" ht="16.5" customHeight="1">
      <c r="A296" s="38"/>
      <c r="B296" s="39"/>
      <c r="C296" s="204" t="s">
        <v>476</v>
      </c>
      <c r="D296" s="204" t="s">
        <v>141</v>
      </c>
      <c r="E296" s="205" t="s">
        <v>683</v>
      </c>
      <c r="F296" s="206" t="s">
        <v>684</v>
      </c>
      <c r="G296" s="207" t="s">
        <v>144</v>
      </c>
      <c r="H296" s="208">
        <v>15.32</v>
      </c>
      <c r="I296" s="209"/>
      <c r="J296" s="210">
        <f>ROUND(I296*H296,2)</f>
        <v>0</v>
      </c>
      <c r="K296" s="206" t="s">
        <v>145</v>
      </c>
      <c r="L296" s="44"/>
      <c r="M296" s="211" t="s">
        <v>19</v>
      </c>
      <c r="N296" s="212" t="s">
        <v>42</v>
      </c>
      <c r="O296" s="84"/>
      <c r="P296" s="213">
        <f>O296*H296</f>
        <v>0</v>
      </c>
      <c r="Q296" s="213">
        <v>0.0028</v>
      </c>
      <c r="R296" s="213">
        <f>Q296*H296</f>
        <v>0.042896000000000004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252</v>
      </c>
      <c r="AT296" s="215" t="s">
        <v>141</v>
      </c>
      <c r="AU296" s="215" t="s">
        <v>147</v>
      </c>
      <c r="AY296" s="17" t="s">
        <v>138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147</v>
      </c>
      <c r="BK296" s="216">
        <f>ROUND(I296*H296,2)</f>
        <v>0</v>
      </c>
      <c r="BL296" s="17" t="s">
        <v>252</v>
      </c>
      <c r="BM296" s="215" t="s">
        <v>927</v>
      </c>
    </row>
    <row r="297" s="2" customFormat="1">
      <c r="A297" s="38"/>
      <c r="B297" s="39"/>
      <c r="C297" s="40"/>
      <c r="D297" s="217" t="s">
        <v>149</v>
      </c>
      <c r="E297" s="40"/>
      <c r="F297" s="218" t="s">
        <v>686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149</v>
      </c>
      <c r="AU297" s="17" t="s">
        <v>147</v>
      </c>
    </row>
    <row r="298" s="2" customFormat="1">
      <c r="A298" s="38"/>
      <c r="B298" s="39"/>
      <c r="C298" s="40"/>
      <c r="D298" s="222" t="s">
        <v>151</v>
      </c>
      <c r="E298" s="40"/>
      <c r="F298" s="223" t="s">
        <v>687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151</v>
      </c>
      <c r="AU298" s="17" t="s">
        <v>147</v>
      </c>
    </row>
    <row r="299" s="13" customFormat="1">
      <c r="A299" s="13"/>
      <c r="B299" s="224"/>
      <c r="C299" s="225"/>
      <c r="D299" s="217" t="s">
        <v>153</v>
      </c>
      <c r="E299" s="226" t="s">
        <v>19</v>
      </c>
      <c r="F299" s="227" t="s">
        <v>921</v>
      </c>
      <c r="G299" s="225"/>
      <c r="H299" s="228">
        <v>2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153</v>
      </c>
      <c r="AU299" s="234" t="s">
        <v>147</v>
      </c>
      <c r="AV299" s="13" t="s">
        <v>147</v>
      </c>
      <c r="AW299" s="13" t="s">
        <v>32</v>
      </c>
      <c r="AX299" s="13" t="s">
        <v>70</v>
      </c>
      <c r="AY299" s="234" t="s">
        <v>138</v>
      </c>
    </row>
    <row r="300" s="13" customFormat="1">
      <c r="A300" s="13"/>
      <c r="B300" s="224"/>
      <c r="C300" s="225"/>
      <c r="D300" s="217" t="s">
        <v>153</v>
      </c>
      <c r="E300" s="226" t="s">
        <v>19</v>
      </c>
      <c r="F300" s="227" t="s">
        <v>924</v>
      </c>
      <c r="G300" s="225"/>
      <c r="H300" s="228">
        <v>13.32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153</v>
      </c>
      <c r="AU300" s="234" t="s">
        <v>147</v>
      </c>
      <c r="AV300" s="13" t="s">
        <v>147</v>
      </c>
      <c r="AW300" s="13" t="s">
        <v>32</v>
      </c>
      <c r="AX300" s="13" t="s">
        <v>70</v>
      </c>
      <c r="AY300" s="234" t="s">
        <v>138</v>
      </c>
    </row>
    <row r="301" s="14" customFormat="1">
      <c r="A301" s="14"/>
      <c r="B301" s="235"/>
      <c r="C301" s="236"/>
      <c r="D301" s="217" t="s">
        <v>153</v>
      </c>
      <c r="E301" s="237" t="s">
        <v>19</v>
      </c>
      <c r="F301" s="238" t="s">
        <v>170</v>
      </c>
      <c r="G301" s="236"/>
      <c r="H301" s="239">
        <v>15.32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153</v>
      </c>
      <c r="AU301" s="245" t="s">
        <v>147</v>
      </c>
      <c r="AV301" s="14" t="s">
        <v>146</v>
      </c>
      <c r="AW301" s="14" t="s">
        <v>32</v>
      </c>
      <c r="AX301" s="14" t="s">
        <v>78</v>
      </c>
      <c r="AY301" s="245" t="s">
        <v>138</v>
      </c>
    </row>
    <row r="302" s="2" customFormat="1" ht="16.5" customHeight="1">
      <c r="A302" s="38"/>
      <c r="B302" s="39"/>
      <c r="C302" s="246" t="s">
        <v>482</v>
      </c>
      <c r="D302" s="246" t="s">
        <v>259</v>
      </c>
      <c r="E302" s="247" t="s">
        <v>689</v>
      </c>
      <c r="F302" s="248" t="s">
        <v>690</v>
      </c>
      <c r="G302" s="249" t="s">
        <v>144</v>
      </c>
      <c r="H302" s="250">
        <v>16.852</v>
      </c>
      <c r="I302" s="251"/>
      <c r="J302" s="252">
        <f>ROUND(I302*H302,2)</f>
        <v>0</v>
      </c>
      <c r="K302" s="248" t="s">
        <v>145</v>
      </c>
      <c r="L302" s="253"/>
      <c r="M302" s="254" t="s">
        <v>19</v>
      </c>
      <c r="N302" s="255" t="s">
        <v>42</v>
      </c>
      <c r="O302" s="84"/>
      <c r="P302" s="213">
        <f>O302*H302</f>
        <v>0</v>
      </c>
      <c r="Q302" s="213">
        <v>0.0129</v>
      </c>
      <c r="R302" s="213">
        <f>Q302*H302</f>
        <v>0.2173908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263</v>
      </c>
      <c r="AT302" s="215" t="s">
        <v>259</v>
      </c>
      <c r="AU302" s="215" t="s">
        <v>147</v>
      </c>
      <c r="AY302" s="17" t="s">
        <v>138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147</v>
      </c>
      <c r="BK302" s="216">
        <f>ROUND(I302*H302,2)</f>
        <v>0</v>
      </c>
      <c r="BL302" s="17" t="s">
        <v>252</v>
      </c>
      <c r="BM302" s="215" t="s">
        <v>928</v>
      </c>
    </row>
    <row r="303" s="2" customFormat="1">
      <c r="A303" s="38"/>
      <c r="B303" s="39"/>
      <c r="C303" s="40"/>
      <c r="D303" s="217" t="s">
        <v>149</v>
      </c>
      <c r="E303" s="40"/>
      <c r="F303" s="218" t="s">
        <v>690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149</v>
      </c>
      <c r="AU303" s="17" t="s">
        <v>147</v>
      </c>
    </row>
    <row r="304" s="13" customFormat="1">
      <c r="A304" s="13"/>
      <c r="B304" s="224"/>
      <c r="C304" s="225"/>
      <c r="D304" s="217" t="s">
        <v>153</v>
      </c>
      <c r="E304" s="226" t="s">
        <v>19</v>
      </c>
      <c r="F304" s="227" t="s">
        <v>929</v>
      </c>
      <c r="G304" s="225"/>
      <c r="H304" s="228">
        <v>16.852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153</v>
      </c>
      <c r="AU304" s="234" t="s">
        <v>147</v>
      </c>
      <c r="AV304" s="13" t="s">
        <v>147</v>
      </c>
      <c r="AW304" s="13" t="s">
        <v>32</v>
      </c>
      <c r="AX304" s="13" t="s">
        <v>78</v>
      </c>
      <c r="AY304" s="234" t="s">
        <v>138</v>
      </c>
    </row>
    <row r="305" s="2" customFormat="1" ht="16.5" customHeight="1">
      <c r="A305" s="38"/>
      <c r="B305" s="39"/>
      <c r="C305" s="204" t="s">
        <v>488</v>
      </c>
      <c r="D305" s="204" t="s">
        <v>141</v>
      </c>
      <c r="E305" s="205" t="s">
        <v>694</v>
      </c>
      <c r="F305" s="206" t="s">
        <v>695</v>
      </c>
      <c r="G305" s="207" t="s">
        <v>278</v>
      </c>
      <c r="H305" s="208">
        <v>1</v>
      </c>
      <c r="I305" s="209"/>
      <c r="J305" s="210">
        <f>ROUND(I305*H305,2)</f>
        <v>0</v>
      </c>
      <c r="K305" s="206" t="s">
        <v>145</v>
      </c>
      <c r="L305" s="44"/>
      <c r="M305" s="211" t="s">
        <v>19</v>
      </c>
      <c r="N305" s="212" t="s">
        <v>42</v>
      </c>
      <c r="O305" s="84"/>
      <c r="P305" s="213">
        <f>O305*H305</f>
        <v>0</v>
      </c>
      <c r="Q305" s="213">
        <v>0.00020000000000000001</v>
      </c>
      <c r="R305" s="213">
        <f>Q305*H305</f>
        <v>0.00020000000000000001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252</v>
      </c>
      <c r="AT305" s="215" t="s">
        <v>141</v>
      </c>
      <c r="AU305" s="215" t="s">
        <v>147</v>
      </c>
      <c r="AY305" s="17" t="s">
        <v>138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147</v>
      </c>
      <c r="BK305" s="216">
        <f>ROUND(I305*H305,2)</f>
        <v>0</v>
      </c>
      <c r="BL305" s="17" t="s">
        <v>252</v>
      </c>
      <c r="BM305" s="215" t="s">
        <v>930</v>
      </c>
    </row>
    <row r="306" s="2" customFormat="1">
      <c r="A306" s="38"/>
      <c r="B306" s="39"/>
      <c r="C306" s="40"/>
      <c r="D306" s="217" t="s">
        <v>149</v>
      </c>
      <c r="E306" s="40"/>
      <c r="F306" s="218" t="s">
        <v>697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149</v>
      </c>
      <c r="AU306" s="17" t="s">
        <v>147</v>
      </c>
    </row>
    <row r="307" s="2" customFormat="1">
      <c r="A307" s="38"/>
      <c r="B307" s="39"/>
      <c r="C307" s="40"/>
      <c r="D307" s="222" t="s">
        <v>151</v>
      </c>
      <c r="E307" s="40"/>
      <c r="F307" s="223" t="s">
        <v>698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151</v>
      </c>
      <c r="AU307" s="17" t="s">
        <v>147</v>
      </c>
    </row>
    <row r="308" s="2" customFormat="1" ht="16.5" customHeight="1">
      <c r="A308" s="38"/>
      <c r="B308" s="39"/>
      <c r="C308" s="204" t="s">
        <v>494</v>
      </c>
      <c r="D308" s="204" t="s">
        <v>141</v>
      </c>
      <c r="E308" s="205" t="s">
        <v>700</v>
      </c>
      <c r="F308" s="206" t="s">
        <v>701</v>
      </c>
      <c r="G308" s="207" t="s">
        <v>197</v>
      </c>
      <c r="H308" s="208">
        <v>3.6000000000000001</v>
      </c>
      <c r="I308" s="209"/>
      <c r="J308" s="210">
        <f>ROUND(I308*H308,2)</f>
        <v>0</v>
      </c>
      <c r="K308" s="206" t="s">
        <v>145</v>
      </c>
      <c r="L308" s="44"/>
      <c r="M308" s="211" t="s">
        <v>19</v>
      </c>
      <c r="N308" s="212" t="s">
        <v>42</v>
      </c>
      <c r="O308" s="84"/>
      <c r="P308" s="213">
        <f>O308*H308</f>
        <v>0</v>
      </c>
      <c r="Q308" s="213">
        <v>0.00055000000000000003</v>
      </c>
      <c r="R308" s="213">
        <f>Q308*H308</f>
        <v>0.00198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252</v>
      </c>
      <c r="AT308" s="215" t="s">
        <v>141</v>
      </c>
      <c r="AU308" s="215" t="s">
        <v>147</v>
      </c>
      <c r="AY308" s="17" t="s">
        <v>138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147</v>
      </c>
      <c r="BK308" s="216">
        <f>ROUND(I308*H308,2)</f>
        <v>0</v>
      </c>
      <c r="BL308" s="17" t="s">
        <v>252</v>
      </c>
      <c r="BM308" s="215" t="s">
        <v>931</v>
      </c>
    </row>
    <row r="309" s="2" customFormat="1">
      <c r="A309" s="38"/>
      <c r="B309" s="39"/>
      <c r="C309" s="40"/>
      <c r="D309" s="217" t="s">
        <v>149</v>
      </c>
      <c r="E309" s="40"/>
      <c r="F309" s="218" t="s">
        <v>703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149</v>
      </c>
      <c r="AU309" s="17" t="s">
        <v>147</v>
      </c>
    </row>
    <row r="310" s="2" customFormat="1">
      <c r="A310" s="38"/>
      <c r="B310" s="39"/>
      <c r="C310" s="40"/>
      <c r="D310" s="222" t="s">
        <v>151</v>
      </c>
      <c r="E310" s="40"/>
      <c r="F310" s="223" t="s">
        <v>704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151</v>
      </c>
      <c r="AU310" s="17" t="s">
        <v>147</v>
      </c>
    </row>
    <row r="311" s="13" customFormat="1">
      <c r="A311" s="13"/>
      <c r="B311" s="224"/>
      <c r="C311" s="225"/>
      <c r="D311" s="217" t="s">
        <v>153</v>
      </c>
      <c r="E311" s="226" t="s">
        <v>19</v>
      </c>
      <c r="F311" s="227" t="s">
        <v>705</v>
      </c>
      <c r="G311" s="225"/>
      <c r="H311" s="228">
        <v>3.6000000000000001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153</v>
      </c>
      <c r="AU311" s="234" t="s">
        <v>147</v>
      </c>
      <c r="AV311" s="13" t="s">
        <v>147</v>
      </c>
      <c r="AW311" s="13" t="s">
        <v>32</v>
      </c>
      <c r="AX311" s="13" t="s">
        <v>70</v>
      </c>
      <c r="AY311" s="234" t="s">
        <v>138</v>
      </c>
    </row>
    <row r="312" s="14" customFormat="1">
      <c r="A312" s="14"/>
      <c r="B312" s="235"/>
      <c r="C312" s="236"/>
      <c r="D312" s="217" t="s">
        <v>153</v>
      </c>
      <c r="E312" s="237" t="s">
        <v>19</v>
      </c>
      <c r="F312" s="238" t="s">
        <v>170</v>
      </c>
      <c r="G312" s="236"/>
      <c r="H312" s="239">
        <v>3.6000000000000001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153</v>
      </c>
      <c r="AU312" s="245" t="s">
        <v>147</v>
      </c>
      <c r="AV312" s="14" t="s">
        <v>146</v>
      </c>
      <c r="AW312" s="14" t="s">
        <v>32</v>
      </c>
      <c r="AX312" s="14" t="s">
        <v>78</v>
      </c>
      <c r="AY312" s="245" t="s">
        <v>138</v>
      </c>
    </row>
    <row r="313" s="2" customFormat="1" ht="16.5" customHeight="1">
      <c r="A313" s="38"/>
      <c r="B313" s="39"/>
      <c r="C313" s="204" t="s">
        <v>500</v>
      </c>
      <c r="D313" s="204" t="s">
        <v>141</v>
      </c>
      <c r="E313" s="205" t="s">
        <v>709</v>
      </c>
      <c r="F313" s="206" t="s">
        <v>710</v>
      </c>
      <c r="G313" s="207" t="s">
        <v>197</v>
      </c>
      <c r="H313" s="208">
        <v>1.8</v>
      </c>
      <c r="I313" s="209"/>
      <c r="J313" s="210">
        <f>ROUND(I313*H313,2)</f>
        <v>0</v>
      </c>
      <c r="K313" s="206" t="s">
        <v>145</v>
      </c>
      <c r="L313" s="44"/>
      <c r="M313" s="211" t="s">
        <v>19</v>
      </c>
      <c r="N313" s="212" t="s">
        <v>42</v>
      </c>
      <c r="O313" s="84"/>
      <c r="P313" s="213">
        <f>O313*H313</f>
        <v>0</v>
      </c>
      <c r="Q313" s="213">
        <v>0.00055000000000000003</v>
      </c>
      <c r="R313" s="213">
        <f>Q313*H313</f>
        <v>0.00098999999999999999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252</v>
      </c>
      <c r="AT313" s="215" t="s">
        <v>141</v>
      </c>
      <c r="AU313" s="215" t="s">
        <v>147</v>
      </c>
      <c r="AY313" s="17" t="s">
        <v>138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147</v>
      </c>
      <c r="BK313" s="216">
        <f>ROUND(I313*H313,2)</f>
        <v>0</v>
      </c>
      <c r="BL313" s="17" t="s">
        <v>252</v>
      </c>
      <c r="BM313" s="215" t="s">
        <v>932</v>
      </c>
    </row>
    <row r="314" s="2" customFormat="1">
      <c r="A314" s="38"/>
      <c r="B314" s="39"/>
      <c r="C314" s="40"/>
      <c r="D314" s="217" t="s">
        <v>149</v>
      </c>
      <c r="E314" s="40"/>
      <c r="F314" s="218" t="s">
        <v>712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149</v>
      </c>
      <c r="AU314" s="17" t="s">
        <v>147</v>
      </c>
    </row>
    <row r="315" s="2" customFormat="1">
      <c r="A315" s="38"/>
      <c r="B315" s="39"/>
      <c r="C315" s="40"/>
      <c r="D315" s="222" t="s">
        <v>151</v>
      </c>
      <c r="E315" s="40"/>
      <c r="F315" s="223" t="s">
        <v>713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151</v>
      </c>
      <c r="AU315" s="17" t="s">
        <v>147</v>
      </c>
    </row>
    <row r="316" s="2" customFormat="1" ht="16.5" customHeight="1">
      <c r="A316" s="38"/>
      <c r="B316" s="39"/>
      <c r="C316" s="204" t="s">
        <v>504</v>
      </c>
      <c r="D316" s="204" t="s">
        <v>141</v>
      </c>
      <c r="E316" s="205" t="s">
        <v>715</v>
      </c>
      <c r="F316" s="206" t="s">
        <v>716</v>
      </c>
      <c r="G316" s="207" t="s">
        <v>144</v>
      </c>
      <c r="H316" s="208">
        <v>6.5999999999999996</v>
      </c>
      <c r="I316" s="209"/>
      <c r="J316" s="210">
        <f>ROUND(I316*H316,2)</f>
        <v>0</v>
      </c>
      <c r="K316" s="206" t="s">
        <v>145</v>
      </c>
      <c r="L316" s="44"/>
      <c r="M316" s="211" t="s">
        <v>19</v>
      </c>
      <c r="N316" s="212" t="s">
        <v>42</v>
      </c>
      <c r="O316" s="84"/>
      <c r="P316" s="213">
        <f>O316*H316</f>
        <v>0</v>
      </c>
      <c r="Q316" s="213">
        <v>5.0000000000000002E-05</v>
      </c>
      <c r="R316" s="213">
        <f>Q316*H316</f>
        <v>0.00033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252</v>
      </c>
      <c r="AT316" s="215" t="s">
        <v>141</v>
      </c>
      <c r="AU316" s="215" t="s">
        <v>147</v>
      </c>
      <c r="AY316" s="17" t="s">
        <v>138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147</v>
      </c>
      <c r="BK316" s="216">
        <f>ROUND(I316*H316,2)</f>
        <v>0</v>
      </c>
      <c r="BL316" s="17" t="s">
        <v>252</v>
      </c>
      <c r="BM316" s="215" t="s">
        <v>933</v>
      </c>
    </row>
    <row r="317" s="2" customFormat="1">
      <c r="A317" s="38"/>
      <c r="B317" s="39"/>
      <c r="C317" s="40"/>
      <c r="D317" s="217" t="s">
        <v>149</v>
      </c>
      <c r="E317" s="40"/>
      <c r="F317" s="218" t="s">
        <v>718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149</v>
      </c>
      <c r="AU317" s="17" t="s">
        <v>147</v>
      </c>
    </row>
    <row r="318" s="2" customFormat="1">
      <c r="A318" s="38"/>
      <c r="B318" s="39"/>
      <c r="C318" s="40"/>
      <c r="D318" s="222" t="s">
        <v>151</v>
      </c>
      <c r="E318" s="40"/>
      <c r="F318" s="223" t="s">
        <v>719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151</v>
      </c>
      <c r="AU318" s="17" t="s">
        <v>147</v>
      </c>
    </row>
    <row r="319" s="13" customFormat="1">
      <c r="A319" s="13"/>
      <c r="B319" s="224"/>
      <c r="C319" s="225"/>
      <c r="D319" s="217" t="s">
        <v>153</v>
      </c>
      <c r="E319" s="226" t="s">
        <v>19</v>
      </c>
      <c r="F319" s="227" t="s">
        <v>934</v>
      </c>
      <c r="G319" s="225"/>
      <c r="H319" s="228">
        <v>3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153</v>
      </c>
      <c r="AU319" s="234" t="s">
        <v>147</v>
      </c>
      <c r="AV319" s="13" t="s">
        <v>147</v>
      </c>
      <c r="AW319" s="13" t="s">
        <v>32</v>
      </c>
      <c r="AX319" s="13" t="s">
        <v>70</v>
      </c>
      <c r="AY319" s="234" t="s">
        <v>138</v>
      </c>
    </row>
    <row r="320" s="13" customFormat="1">
      <c r="A320" s="13"/>
      <c r="B320" s="224"/>
      <c r="C320" s="225"/>
      <c r="D320" s="217" t="s">
        <v>153</v>
      </c>
      <c r="E320" s="226" t="s">
        <v>19</v>
      </c>
      <c r="F320" s="227" t="s">
        <v>935</v>
      </c>
      <c r="G320" s="225"/>
      <c r="H320" s="228">
        <v>3.6000000000000001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153</v>
      </c>
      <c r="AU320" s="234" t="s">
        <v>147</v>
      </c>
      <c r="AV320" s="13" t="s">
        <v>147</v>
      </c>
      <c r="AW320" s="13" t="s">
        <v>32</v>
      </c>
      <c r="AX320" s="13" t="s">
        <v>70</v>
      </c>
      <c r="AY320" s="234" t="s">
        <v>138</v>
      </c>
    </row>
    <row r="321" s="14" customFormat="1">
      <c r="A321" s="14"/>
      <c r="B321" s="235"/>
      <c r="C321" s="236"/>
      <c r="D321" s="217" t="s">
        <v>153</v>
      </c>
      <c r="E321" s="237" t="s">
        <v>19</v>
      </c>
      <c r="F321" s="238" t="s">
        <v>170</v>
      </c>
      <c r="G321" s="236"/>
      <c r="H321" s="239">
        <v>6.5999999999999996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153</v>
      </c>
      <c r="AU321" s="245" t="s">
        <v>147</v>
      </c>
      <c r="AV321" s="14" t="s">
        <v>146</v>
      </c>
      <c r="AW321" s="14" t="s">
        <v>32</v>
      </c>
      <c r="AX321" s="14" t="s">
        <v>78</v>
      </c>
      <c r="AY321" s="245" t="s">
        <v>138</v>
      </c>
    </row>
    <row r="322" s="2" customFormat="1" ht="16.5" customHeight="1">
      <c r="A322" s="38"/>
      <c r="B322" s="39"/>
      <c r="C322" s="204" t="s">
        <v>512</v>
      </c>
      <c r="D322" s="204" t="s">
        <v>141</v>
      </c>
      <c r="E322" s="205" t="s">
        <v>721</v>
      </c>
      <c r="F322" s="206" t="s">
        <v>722</v>
      </c>
      <c r="G322" s="207" t="s">
        <v>215</v>
      </c>
      <c r="H322" s="208">
        <v>2.3399999999999999</v>
      </c>
      <c r="I322" s="209"/>
      <c r="J322" s="210">
        <f>ROUND(I322*H322,2)</f>
        <v>0</v>
      </c>
      <c r="K322" s="206" t="s">
        <v>145</v>
      </c>
      <c r="L322" s="44"/>
      <c r="M322" s="211" t="s">
        <v>19</v>
      </c>
      <c r="N322" s="212" t="s">
        <v>42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252</v>
      </c>
      <c r="AT322" s="215" t="s">
        <v>141</v>
      </c>
      <c r="AU322" s="215" t="s">
        <v>147</v>
      </c>
      <c r="AY322" s="17" t="s">
        <v>138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147</v>
      </c>
      <c r="BK322" s="216">
        <f>ROUND(I322*H322,2)</f>
        <v>0</v>
      </c>
      <c r="BL322" s="17" t="s">
        <v>252</v>
      </c>
      <c r="BM322" s="215" t="s">
        <v>936</v>
      </c>
    </row>
    <row r="323" s="2" customFormat="1">
      <c r="A323" s="38"/>
      <c r="B323" s="39"/>
      <c r="C323" s="40"/>
      <c r="D323" s="217" t="s">
        <v>149</v>
      </c>
      <c r="E323" s="40"/>
      <c r="F323" s="218" t="s">
        <v>724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149</v>
      </c>
      <c r="AU323" s="17" t="s">
        <v>147</v>
      </c>
    </row>
    <row r="324" s="2" customFormat="1">
      <c r="A324" s="38"/>
      <c r="B324" s="39"/>
      <c r="C324" s="40"/>
      <c r="D324" s="222" t="s">
        <v>151</v>
      </c>
      <c r="E324" s="40"/>
      <c r="F324" s="223" t="s">
        <v>725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151</v>
      </c>
      <c r="AU324" s="17" t="s">
        <v>147</v>
      </c>
    </row>
    <row r="325" s="2" customFormat="1" ht="16.5" customHeight="1">
      <c r="A325" s="38"/>
      <c r="B325" s="39"/>
      <c r="C325" s="204" t="s">
        <v>518</v>
      </c>
      <c r="D325" s="204" t="s">
        <v>141</v>
      </c>
      <c r="E325" s="205" t="s">
        <v>727</v>
      </c>
      <c r="F325" s="206" t="s">
        <v>728</v>
      </c>
      <c r="G325" s="207" t="s">
        <v>215</v>
      </c>
      <c r="H325" s="208">
        <v>0.26800000000000002</v>
      </c>
      <c r="I325" s="209"/>
      <c r="J325" s="210">
        <f>ROUND(I325*H325,2)</f>
        <v>0</v>
      </c>
      <c r="K325" s="206" t="s">
        <v>145</v>
      </c>
      <c r="L325" s="44"/>
      <c r="M325" s="211" t="s">
        <v>19</v>
      </c>
      <c r="N325" s="212" t="s">
        <v>42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252</v>
      </c>
      <c r="AT325" s="215" t="s">
        <v>141</v>
      </c>
      <c r="AU325" s="215" t="s">
        <v>147</v>
      </c>
      <c r="AY325" s="17" t="s">
        <v>138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147</v>
      </c>
      <c r="BK325" s="216">
        <f>ROUND(I325*H325,2)</f>
        <v>0</v>
      </c>
      <c r="BL325" s="17" t="s">
        <v>252</v>
      </c>
      <c r="BM325" s="215" t="s">
        <v>937</v>
      </c>
    </row>
    <row r="326" s="2" customFormat="1">
      <c r="A326" s="38"/>
      <c r="B326" s="39"/>
      <c r="C326" s="40"/>
      <c r="D326" s="217" t="s">
        <v>149</v>
      </c>
      <c r="E326" s="40"/>
      <c r="F326" s="218" t="s">
        <v>730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149</v>
      </c>
      <c r="AU326" s="17" t="s">
        <v>147</v>
      </c>
    </row>
    <row r="327" s="2" customFormat="1">
      <c r="A327" s="38"/>
      <c r="B327" s="39"/>
      <c r="C327" s="40"/>
      <c r="D327" s="222" t="s">
        <v>151</v>
      </c>
      <c r="E327" s="40"/>
      <c r="F327" s="223" t="s">
        <v>731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151</v>
      </c>
      <c r="AU327" s="17" t="s">
        <v>147</v>
      </c>
    </row>
    <row r="328" s="12" customFormat="1" ht="22.8" customHeight="1">
      <c r="A328" s="12"/>
      <c r="B328" s="188"/>
      <c r="C328" s="189"/>
      <c r="D328" s="190" t="s">
        <v>69</v>
      </c>
      <c r="E328" s="202" t="s">
        <v>732</v>
      </c>
      <c r="F328" s="202" t="s">
        <v>733</v>
      </c>
      <c r="G328" s="189"/>
      <c r="H328" s="189"/>
      <c r="I328" s="192"/>
      <c r="J328" s="203">
        <f>BK328</f>
        <v>0</v>
      </c>
      <c r="K328" s="189"/>
      <c r="L328" s="194"/>
      <c r="M328" s="195"/>
      <c r="N328" s="196"/>
      <c r="O328" s="196"/>
      <c r="P328" s="197">
        <f>SUM(P329:P347)</f>
        <v>0</v>
      </c>
      <c r="Q328" s="196"/>
      <c r="R328" s="197">
        <f>SUM(R329:R347)</f>
        <v>0.0052099200000000007</v>
      </c>
      <c r="S328" s="196"/>
      <c r="T328" s="198">
        <f>SUM(T329:T347)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99" t="s">
        <v>147</v>
      </c>
      <c r="AT328" s="200" t="s">
        <v>69</v>
      </c>
      <c r="AU328" s="200" t="s">
        <v>78</v>
      </c>
      <c r="AY328" s="199" t="s">
        <v>138</v>
      </c>
      <c r="BK328" s="201">
        <f>SUM(BK329:BK347)</f>
        <v>0</v>
      </c>
    </row>
    <row r="329" s="2" customFormat="1" ht="16.5" customHeight="1">
      <c r="A329" s="38"/>
      <c r="B329" s="39"/>
      <c r="C329" s="204" t="s">
        <v>524</v>
      </c>
      <c r="D329" s="204" t="s">
        <v>141</v>
      </c>
      <c r="E329" s="205" t="s">
        <v>735</v>
      </c>
      <c r="F329" s="206" t="s">
        <v>736</v>
      </c>
      <c r="G329" s="207" t="s">
        <v>144</v>
      </c>
      <c r="H329" s="208">
        <v>8.0340000000000007</v>
      </c>
      <c r="I329" s="209"/>
      <c r="J329" s="210">
        <f>ROUND(I329*H329,2)</f>
        <v>0</v>
      </c>
      <c r="K329" s="206" t="s">
        <v>145</v>
      </c>
      <c r="L329" s="44"/>
      <c r="M329" s="211" t="s">
        <v>19</v>
      </c>
      <c r="N329" s="212" t="s">
        <v>42</v>
      </c>
      <c r="O329" s="84"/>
      <c r="P329" s="213">
        <f>O329*H329</f>
        <v>0</v>
      </c>
      <c r="Q329" s="213">
        <v>8.0000000000000007E-05</v>
      </c>
      <c r="R329" s="213">
        <f>Q329*H329</f>
        <v>0.00064272000000000016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252</v>
      </c>
      <c r="AT329" s="215" t="s">
        <v>141</v>
      </c>
      <c r="AU329" s="215" t="s">
        <v>147</v>
      </c>
      <c r="AY329" s="17" t="s">
        <v>138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147</v>
      </c>
      <c r="BK329" s="216">
        <f>ROUND(I329*H329,2)</f>
        <v>0</v>
      </c>
      <c r="BL329" s="17" t="s">
        <v>252</v>
      </c>
      <c r="BM329" s="215" t="s">
        <v>938</v>
      </c>
    </row>
    <row r="330" s="2" customFormat="1">
      <c r="A330" s="38"/>
      <c r="B330" s="39"/>
      <c r="C330" s="40"/>
      <c r="D330" s="217" t="s">
        <v>149</v>
      </c>
      <c r="E330" s="40"/>
      <c r="F330" s="218" t="s">
        <v>738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149</v>
      </c>
      <c r="AU330" s="17" t="s">
        <v>147</v>
      </c>
    </row>
    <row r="331" s="2" customFormat="1">
      <c r="A331" s="38"/>
      <c r="B331" s="39"/>
      <c r="C331" s="40"/>
      <c r="D331" s="222" t="s">
        <v>151</v>
      </c>
      <c r="E331" s="40"/>
      <c r="F331" s="223" t="s">
        <v>739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151</v>
      </c>
      <c r="AU331" s="17" t="s">
        <v>147</v>
      </c>
    </row>
    <row r="332" s="13" customFormat="1">
      <c r="A332" s="13"/>
      <c r="B332" s="224"/>
      <c r="C332" s="225"/>
      <c r="D332" s="217" t="s">
        <v>153</v>
      </c>
      <c r="E332" s="226" t="s">
        <v>19</v>
      </c>
      <c r="F332" s="227" t="s">
        <v>740</v>
      </c>
      <c r="G332" s="225"/>
      <c r="H332" s="228">
        <v>6.758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153</v>
      </c>
      <c r="AU332" s="234" t="s">
        <v>147</v>
      </c>
      <c r="AV332" s="13" t="s">
        <v>147</v>
      </c>
      <c r="AW332" s="13" t="s">
        <v>32</v>
      </c>
      <c r="AX332" s="13" t="s">
        <v>70</v>
      </c>
      <c r="AY332" s="234" t="s">
        <v>138</v>
      </c>
    </row>
    <row r="333" s="13" customFormat="1">
      <c r="A333" s="13"/>
      <c r="B333" s="224"/>
      <c r="C333" s="225"/>
      <c r="D333" s="217" t="s">
        <v>153</v>
      </c>
      <c r="E333" s="226" t="s">
        <v>19</v>
      </c>
      <c r="F333" s="227" t="s">
        <v>741</v>
      </c>
      <c r="G333" s="225"/>
      <c r="H333" s="228">
        <v>0.39600000000000002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153</v>
      </c>
      <c r="AU333" s="234" t="s">
        <v>147</v>
      </c>
      <c r="AV333" s="13" t="s">
        <v>147</v>
      </c>
      <c r="AW333" s="13" t="s">
        <v>32</v>
      </c>
      <c r="AX333" s="13" t="s">
        <v>70</v>
      </c>
      <c r="AY333" s="234" t="s">
        <v>138</v>
      </c>
    </row>
    <row r="334" s="13" customFormat="1">
      <c r="A334" s="13"/>
      <c r="B334" s="224"/>
      <c r="C334" s="225"/>
      <c r="D334" s="217" t="s">
        <v>153</v>
      </c>
      <c r="E334" s="226" t="s">
        <v>19</v>
      </c>
      <c r="F334" s="227" t="s">
        <v>742</v>
      </c>
      <c r="G334" s="225"/>
      <c r="H334" s="228">
        <v>0.88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153</v>
      </c>
      <c r="AU334" s="234" t="s">
        <v>147</v>
      </c>
      <c r="AV334" s="13" t="s">
        <v>147</v>
      </c>
      <c r="AW334" s="13" t="s">
        <v>32</v>
      </c>
      <c r="AX334" s="13" t="s">
        <v>70</v>
      </c>
      <c r="AY334" s="234" t="s">
        <v>138</v>
      </c>
    </row>
    <row r="335" s="14" customFormat="1">
      <c r="A335" s="14"/>
      <c r="B335" s="235"/>
      <c r="C335" s="236"/>
      <c r="D335" s="217" t="s">
        <v>153</v>
      </c>
      <c r="E335" s="237" t="s">
        <v>19</v>
      </c>
      <c r="F335" s="238" t="s">
        <v>170</v>
      </c>
      <c r="G335" s="236"/>
      <c r="H335" s="239">
        <v>8.0340000000000007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153</v>
      </c>
      <c r="AU335" s="245" t="s">
        <v>147</v>
      </c>
      <c r="AV335" s="14" t="s">
        <v>146</v>
      </c>
      <c r="AW335" s="14" t="s">
        <v>32</v>
      </c>
      <c r="AX335" s="14" t="s">
        <v>78</v>
      </c>
      <c r="AY335" s="245" t="s">
        <v>138</v>
      </c>
    </row>
    <row r="336" s="2" customFormat="1" ht="16.5" customHeight="1">
      <c r="A336" s="38"/>
      <c r="B336" s="39"/>
      <c r="C336" s="204" t="s">
        <v>529</v>
      </c>
      <c r="D336" s="204" t="s">
        <v>141</v>
      </c>
      <c r="E336" s="205" t="s">
        <v>744</v>
      </c>
      <c r="F336" s="206" t="s">
        <v>745</v>
      </c>
      <c r="G336" s="207" t="s">
        <v>144</v>
      </c>
      <c r="H336" s="208">
        <v>8.3040000000000003</v>
      </c>
      <c r="I336" s="209"/>
      <c r="J336" s="210">
        <f>ROUND(I336*H336,2)</f>
        <v>0</v>
      </c>
      <c r="K336" s="206" t="s">
        <v>145</v>
      </c>
      <c r="L336" s="44"/>
      <c r="M336" s="211" t="s">
        <v>19</v>
      </c>
      <c r="N336" s="212" t="s">
        <v>42</v>
      </c>
      <c r="O336" s="84"/>
      <c r="P336" s="213">
        <f>O336*H336</f>
        <v>0</v>
      </c>
      <c r="Q336" s="213">
        <v>0.00013999999999999999</v>
      </c>
      <c r="R336" s="213">
        <f>Q336*H336</f>
        <v>0.00116256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252</v>
      </c>
      <c r="AT336" s="215" t="s">
        <v>141</v>
      </c>
      <c r="AU336" s="215" t="s">
        <v>147</v>
      </c>
      <c r="AY336" s="17" t="s">
        <v>138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147</v>
      </c>
      <c r="BK336" s="216">
        <f>ROUND(I336*H336,2)</f>
        <v>0</v>
      </c>
      <c r="BL336" s="17" t="s">
        <v>252</v>
      </c>
      <c r="BM336" s="215" t="s">
        <v>939</v>
      </c>
    </row>
    <row r="337" s="2" customFormat="1">
      <c r="A337" s="38"/>
      <c r="B337" s="39"/>
      <c r="C337" s="40"/>
      <c r="D337" s="217" t="s">
        <v>149</v>
      </c>
      <c r="E337" s="40"/>
      <c r="F337" s="218" t="s">
        <v>747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149</v>
      </c>
      <c r="AU337" s="17" t="s">
        <v>147</v>
      </c>
    </row>
    <row r="338" s="2" customFormat="1">
      <c r="A338" s="38"/>
      <c r="B338" s="39"/>
      <c r="C338" s="40"/>
      <c r="D338" s="222" t="s">
        <v>151</v>
      </c>
      <c r="E338" s="40"/>
      <c r="F338" s="223" t="s">
        <v>748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151</v>
      </c>
      <c r="AU338" s="17" t="s">
        <v>147</v>
      </c>
    </row>
    <row r="339" s="2" customFormat="1" ht="16.5" customHeight="1">
      <c r="A339" s="38"/>
      <c r="B339" s="39"/>
      <c r="C339" s="204" t="s">
        <v>535</v>
      </c>
      <c r="D339" s="204" t="s">
        <v>141</v>
      </c>
      <c r="E339" s="205" t="s">
        <v>750</v>
      </c>
      <c r="F339" s="206" t="s">
        <v>751</v>
      </c>
      <c r="G339" s="207" t="s">
        <v>144</v>
      </c>
      <c r="H339" s="208">
        <v>8.3040000000000003</v>
      </c>
      <c r="I339" s="209"/>
      <c r="J339" s="210">
        <f>ROUND(I339*H339,2)</f>
        <v>0</v>
      </c>
      <c r="K339" s="206" t="s">
        <v>145</v>
      </c>
      <c r="L339" s="44"/>
      <c r="M339" s="211" t="s">
        <v>19</v>
      </c>
      <c r="N339" s="212" t="s">
        <v>42</v>
      </c>
      <c r="O339" s="84"/>
      <c r="P339" s="213">
        <f>O339*H339</f>
        <v>0</v>
      </c>
      <c r="Q339" s="213">
        <v>0.00017000000000000001</v>
      </c>
      <c r="R339" s="213">
        <f>Q339*H339</f>
        <v>0.0014116800000000002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252</v>
      </c>
      <c r="AT339" s="215" t="s">
        <v>141</v>
      </c>
      <c r="AU339" s="215" t="s">
        <v>147</v>
      </c>
      <c r="AY339" s="17" t="s">
        <v>138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147</v>
      </c>
      <c r="BK339" s="216">
        <f>ROUND(I339*H339,2)</f>
        <v>0</v>
      </c>
      <c r="BL339" s="17" t="s">
        <v>252</v>
      </c>
      <c r="BM339" s="215" t="s">
        <v>940</v>
      </c>
    </row>
    <row r="340" s="2" customFormat="1">
      <c r="A340" s="38"/>
      <c r="B340" s="39"/>
      <c r="C340" s="40"/>
      <c r="D340" s="217" t="s">
        <v>149</v>
      </c>
      <c r="E340" s="40"/>
      <c r="F340" s="218" t="s">
        <v>753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149</v>
      </c>
      <c r="AU340" s="17" t="s">
        <v>147</v>
      </c>
    </row>
    <row r="341" s="2" customFormat="1">
      <c r="A341" s="38"/>
      <c r="B341" s="39"/>
      <c r="C341" s="40"/>
      <c r="D341" s="222" t="s">
        <v>151</v>
      </c>
      <c r="E341" s="40"/>
      <c r="F341" s="223" t="s">
        <v>754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151</v>
      </c>
      <c r="AU341" s="17" t="s">
        <v>147</v>
      </c>
    </row>
    <row r="342" s="2" customFormat="1" ht="16.5" customHeight="1">
      <c r="A342" s="38"/>
      <c r="B342" s="39"/>
      <c r="C342" s="204" t="s">
        <v>540</v>
      </c>
      <c r="D342" s="204" t="s">
        <v>141</v>
      </c>
      <c r="E342" s="205" t="s">
        <v>756</v>
      </c>
      <c r="F342" s="206" t="s">
        <v>757</v>
      </c>
      <c r="G342" s="207" t="s">
        <v>144</v>
      </c>
      <c r="H342" s="208">
        <v>8.3040000000000003</v>
      </c>
      <c r="I342" s="209"/>
      <c r="J342" s="210">
        <f>ROUND(I342*H342,2)</f>
        <v>0</v>
      </c>
      <c r="K342" s="206" t="s">
        <v>145</v>
      </c>
      <c r="L342" s="44"/>
      <c r="M342" s="211" t="s">
        <v>19</v>
      </c>
      <c r="N342" s="212" t="s">
        <v>42</v>
      </c>
      <c r="O342" s="84"/>
      <c r="P342" s="213">
        <f>O342*H342</f>
        <v>0</v>
      </c>
      <c r="Q342" s="213">
        <v>0.00012</v>
      </c>
      <c r="R342" s="213">
        <f>Q342*H342</f>
        <v>0.00099648000000000011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252</v>
      </c>
      <c r="AT342" s="215" t="s">
        <v>141</v>
      </c>
      <c r="AU342" s="215" t="s">
        <v>147</v>
      </c>
      <c r="AY342" s="17" t="s">
        <v>138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147</v>
      </c>
      <c r="BK342" s="216">
        <f>ROUND(I342*H342,2)</f>
        <v>0</v>
      </c>
      <c r="BL342" s="17" t="s">
        <v>252</v>
      </c>
      <c r="BM342" s="215" t="s">
        <v>941</v>
      </c>
    </row>
    <row r="343" s="2" customFormat="1">
      <c r="A343" s="38"/>
      <c r="B343" s="39"/>
      <c r="C343" s="40"/>
      <c r="D343" s="217" t="s">
        <v>149</v>
      </c>
      <c r="E343" s="40"/>
      <c r="F343" s="218" t="s">
        <v>759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149</v>
      </c>
      <c r="AU343" s="17" t="s">
        <v>147</v>
      </c>
    </row>
    <row r="344" s="2" customFormat="1">
      <c r="A344" s="38"/>
      <c r="B344" s="39"/>
      <c r="C344" s="40"/>
      <c r="D344" s="222" t="s">
        <v>151</v>
      </c>
      <c r="E344" s="40"/>
      <c r="F344" s="223" t="s">
        <v>760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151</v>
      </c>
      <c r="AU344" s="17" t="s">
        <v>147</v>
      </c>
    </row>
    <row r="345" s="2" customFormat="1" ht="16.5" customHeight="1">
      <c r="A345" s="38"/>
      <c r="B345" s="39"/>
      <c r="C345" s="204" t="s">
        <v>548</v>
      </c>
      <c r="D345" s="204" t="s">
        <v>141</v>
      </c>
      <c r="E345" s="205" t="s">
        <v>762</v>
      </c>
      <c r="F345" s="206" t="s">
        <v>763</v>
      </c>
      <c r="G345" s="207" t="s">
        <v>144</v>
      </c>
      <c r="H345" s="208">
        <v>8.3040000000000003</v>
      </c>
      <c r="I345" s="209"/>
      <c r="J345" s="210">
        <f>ROUND(I345*H345,2)</f>
        <v>0</v>
      </c>
      <c r="K345" s="206" t="s">
        <v>145</v>
      </c>
      <c r="L345" s="44"/>
      <c r="M345" s="211" t="s">
        <v>19</v>
      </c>
      <c r="N345" s="212" t="s">
        <v>42</v>
      </c>
      <c r="O345" s="84"/>
      <c r="P345" s="213">
        <f>O345*H345</f>
        <v>0</v>
      </c>
      <c r="Q345" s="213">
        <v>0.00012</v>
      </c>
      <c r="R345" s="213">
        <f>Q345*H345</f>
        <v>0.00099648000000000011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252</v>
      </c>
      <c r="AT345" s="215" t="s">
        <v>141</v>
      </c>
      <c r="AU345" s="215" t="s">
        <v>147</v>
      </c>
      <c r="AY345" s="17" t="s">
        <v>138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147</v>
      </c>
      <c r="BK345" s="216">
        <f>ROUND(I345*H345,2)</f>
        <v>0</v>
      </c>
      <c r="BL345" s="17" t="s">
        <v>252</v>
      </c>
      <c r="BM345" s="215" t="s">
        <v>942</v>
      </c>
    </row>
    <row r="346" s="2" customFormat="1">
      <c r="A346" s="38"/>
      <c r="B346" s="39"/>
      <c r="C346" s="40"/>
      <c r="D346" s="217" t="s">
        <v>149</v>
      </c>
      <c r="E346" s="40"/>
      <c r="F346" s="218" t="s">
        <v>765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149</v>
      </c>
      <c r="AU346" s="17" t="s">
        <v>147</v>
      </c>
    </row>
    <row r="347" s="2" customFormat="1">
      <c r="A347" s="38"/>
      <c r="B347" s="39"/>
      <c r="C347" s="40"/>
      <c r="D347" s="222" t="s">
        <v>151</v>
      </c>
      <c r="E347" s="40"/>
      <c r="F347" s="223" t="s">
        <v>766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151</v>
      </c>
      <c r="AU347" s="17" t="s">
        <v>147</v>
      </c>
    </row>
    <row r="348" s="12" customFormat="1" ht="22.8" customHeight="1">
      <c r="A348" s="12"/>
      <c r="B348" s="188"/>
      <c r="C348" s="189"/>
      <c r="D348" s="190" t="s">
        <v>69</v>
      </c>
      <c r="E348" s="202" t="s">
        <v>767</v>
      </c>
      <c r="F348" s="202" t="s">
        <v>768</v>
      </c>
      <c r="G348" s="189"/>
      <c r="H348" s="189"/>
      <c r="I348" s="192"/>
      <c r="J348" s="203">
        <f>BK348</f>
        <v>0</v>
      </c>
      <c r="K348" s="189"/>
      <c r="L348" s="194"/>
      <c r="M348" s="195"/>
      <c r="N348" s="196"/>
      <c r="O348" s="196"/>
      <c r="P348" s="197">
        <f>SUM(P349:P406)</f>
        <v>0</v>
      </c>
      <c r="Q348" s="196"/>
      <c r="R348" s="197">
        <f>SUM(R349:R406)</f>
        <v>0.44799800000000001</v>
      </c>
      <c r="S348" s="196"/>
      <c r="T348" s="198">
        <f>SUM(T349:T406)</f>
        <v>0.093061999999999992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9" t="s">
        <v>147</v>
      </c>
      <c r="AT348" s="200" t="s">
        <v>69</v>
      </c>
      <c r="AU348" s="200" t="s">
        <v>78</v>
      </c>
      <c r="AY348" s="199" t="s">
        <v>138</v>
      </c>
      <c r="BK348" s="201">
        <f>SUM(BK349:BK406)</f>
        <v>0</v>
      </c>
    </row>
    <row r="349" s="2" customFormat="1" ht="16.5" customHeight="1">
      <c r="A349" s="38"/>
      <c r="B349" s="39"/>
      <c r="C349" s="204" t="s">
        <v>554</v>
      </c>
      <c r="D349" s="204" t="s">
        <v>141</v>
      </c>
      <c r="E349" s="205" t="s">
        <v>770</v>
      </c>
      <c r="F349" s="206" t="s">
        <v>771</v>
      </c>
      <c r="G349" s="207" t="s">
        <v>144</v>
      </c>
      <c r="H349" s="208">
        <v>300.19999999999999</v>
      </c>
      <c r="I349" s="209"/>
      <c r="J349" s="210">
        <f>ROUND(I349*H349,2)</f>
        <v>0</v>
      </c>
      <c r="K349" s="206" t="s">
        <v>145</v>
      </c>
      <c r="L349" s="44"/>
      <c r="M349" s="211" t="s">
        <v>19</v>
      </c>
      <c r="N349" s="212" t="s">
        <v>42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252</v>
      </c>
      <c r="AT349" s="215" t="s">
        <v>141</v>
      </c>
      <c r="AU349" s="215" t="s">
        <v>147</v>
      </c>
      <c r="AY349" s="17" t="s">
        <v>138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147</v>
      </c>
      <c r="BK349" s="216">
        <f>ROUND(I349*H349,2)</f>
        <v>0</v>
      </c>
      <c r="BL349" s="17" t="s">
        <v>252</v>
      </c>
      <c r="BM349" s="215" t="s">
        <v>943</v>
      </c>
    </row>
    <row r="350" s="2" customFormat="1">
      <c r="A350" s="38"/>
      <c r="B350" s="39"/>
      <c r="C350" s="40"/>
      <c r="D350" s="217" t="s">
        <v>149</v>
      </c>
      <c r="E350" s="40"/>
      <c r="F350" s="218" t="s">
        <v>773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149</v>
      </c>
      <c r="AU350" s="17" t="s">
        <v>147</v>
      </c>
    </row>
    <row r="351" s="2" customFormat="1">
      <c r="A351" s="38"/>
      <c r="B351" s="39"/>
      <c r="C351" s="40"/>
      <c r="D351" s="222" t="s">
        <v>151</v>
      </c>
      <c r="E351" s="40"/>
      <c r="F351" s="223" t="s">
        <v>774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151</v>
      </c>
      <c r="AU351" s="17" t="s">
        <v>147</v>
      </c>
    </row>
    <row r="352" s="13" customFormat="1">
      <c r="A352" s="13"/>
      <c r="B352" s="224"/>
      <c r="C352" s="225"/>
      <c r="D352" s="217" t="s">
        <v>153</v>
      </c>
      <c r="E352" s="226" t="s">
        <v>19</v>
      </c>
      <c r="F352" s="227" t="s">
        <v>944</v>
      </c>
      <c r="G352" s="225"/>
      <c r="H352" s="228">
        <v>47.539999999999999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153</v>
      </c>
      <c r="AU352" s="234" t="s">
        <v>147</v>
      </c>
      <c r="AV352" s="13" t="s">
        <v>147</v>
      </c>
      <c r="AW352" s="13" t="s">
        <v>32</v>
      </c>
      <c r="AX352" s="13" t="s">
        <v>70</v>
      </c>
      <c r="AY352" s="234" t="s">
        <v>138</v>
      </c>
    </row>
    <row r="353" s="13" customFormat="1">
      <c r="A353" s="13"/>
      <c r="B353" s="224"/>
      <c r="C353" s="225"/>
      <c r="D353" s="217" t="s">
        <v>153</v>
      </c>
      <c r="E353" s="226" t="s">
        <v>19</v>
      </c>
      <c r="F353" s="227" t="s">
        <v>945</v>
      </c>
      <c r="G353" s="225"/>
      <c r="H353" s="228">
        <v>5.6050000000000004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153</v>
      </c>
      <c r="AU353" s="234" t="s">
        <v>147</v>
      </c>
      <c r="AV353" s="13" t="s">
        <v>147</v>
      </c>
      <c r="AW353" s="13" t="s">
        <v>32</v>
      </c>
      <c r="AX353" s="13" t="s">
        <v>70</v>
      </c>
      <c r="AY353" s="234" t="s">
        <v>138</v>
      </c>
    </row>
    <row r="354" s="13" customFormat="1">
      <c r="A354" s="13"/>
      <c r="B354" s="224"/>
      <c r="C354" s="225"/>
      <c r="D354" s="217" t="s">
        <v>153</v>
      </c>
      <c r="E354" s="226" t="s">
        <v>19</v>
      </c>
      <c r="F354" s="227" t="s">
        <v>946</v>
      </c>
      <c r="G354" s="225"/>
      <c r="H354" s="228">
        <v>58.384999999999998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153</v>
      </c>
      <c r="AU354" s="234" t="s">
        <v>147</v>
      </c>
      <c r="AV354" s="13" t="s">
        <v>147</v>
      </c>
      <c r="AW354" s="13" t="s">
        <v>32</v>
      </c>
      <c r="AX354" s="13" t="s">
        <v>70</v>
      </c>
      <c r="AY354" s="234" t="s">
        <v>138</v>
      </c>
    </row>
    <row r="355" s="13" customFormat="1">
      <c r="A355" s="13"/>
      <c r="B355" s="224"/>
      <c r="C355" s="225"/>
      <c r="D355" s="217" t="s">
        <v>153</v>
      </c>
      <c r="E355" s="226" t="s">
        <v>19</v>
      </c>
      <c r="F355" s="227" t="s">
        <v>186</v>
      </c>
      <c r="G355" s="225"/>
      <c r="H355" s="228">
        <v>-10.140000000000001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153</v>
      </c>
      <c r="AU355" s="234" t="s">
        <v>147</v>
      </c>
      <c r="AV355" s="13" t="s">
        <v>147</v>
      </c>
      <c r="AW355" s="13" t="s">
        <v>32</v>
      </c>
      <c r="AX355" s="13" t="s">
        <v>70</v>
      </c>
      <c r="AY355" s="234" t="s">
        <v>138</v>
      </c>
    </row>
    <row r="356" s="13" customFormat="1">
      <c r="A356" s="13"/>
      <c r="B356" s="224"/>
      <c r="C356" s="225"/>
      <c r="D356" s="217" t="s">
        <v>153</v>
      </c>
      <c r="E356" s="226" t="s">
        <v>19</v>
      </c>
      <c r="F356" s="227" t="s">
        <v>947</v>
      </c>
      <c r="G356" s="225"/>
      <c r="H356" s="228">
        <v>15.85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153</v>
      </c>
      <c r="AU356" s="234" t="s">
        <v>147</v>
      </c>
      <c r="AV356" s="13" t="s">
        <v>147</v>
      </c>
      <c r="AW356" s="13" t="s">
        <v>32</v>
      </c>
      <c r="AX356" s="13" t="s">
        <v>70</v>
      </c>
      <c r="AY356" s="234" t="s">
        <v>138</v>
      </c>
    </row>
    <row r="357" s="13" customFormat="1">
      <c r="A357" s="13"/>
      <c r="B357" s="224"/>
      <c r="C357" s="225"/>
      <c r="D357" s="217" t="s">
        <v>153</v>
      </c>
      <c r="E357" s="226" t="s">
        <v>19</v>
      </c>
      <c r="F357" s="227" t="s">
        <v>948</v>
      </c>
      <c r="G357" s="225"/>
      <c r="H357" s="228">
        <v>72.920000000000002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153</v>
      </c>
      <c r="AU357" s="234" t="s">
        <v>147</v>
      </c>
      <c r="AV357" s="13" t="s">
        <v>147</v>
      </c>
      <c r="AW357" s="13" t="s">
        <v>32</v>
      </c>
      <c r="AX357" s="13" t="s">
        <v>70</v>
      </c>
      <c r="AY357" s="234" t="s">
        <v>138</v>
      </c>
    </row>
    <row r="358" s="13" customFormat="1">
      <c r="A358" s="13"/>
      <c r="B358" s="224"/>
      <c r="C358" s="225"/>
      <c r="D358" s="217" t="s">
        <v>153</v>
      </c>
      <c r="E358" s="226" t="s">
        <v>19</v>
      </c>
      <c r="F358" s="227" t="s">
        <v>949</v>
      </c>
      <c r="G358" s="225"/>
      <c r="H358" s="228">
        <v>10.74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153</v>
      </c>
      <c r="AU358" s="234" t="s">
        <v>147</v>
      </c>
      <c r="AV358" s="13" t="s">
        <v>147</v>
      </c>
      <c r="AW358" s="13" t="s">
        <v>32</v>
      </c>
      <c r="AX358" s="13" t="s">
        <v>70</v>
      </c>
      <c r="AY358" s="234" t="s">
        <v>138</v>
      </c>
    </row>
    <row r="359" s="13" customFormat="1">
      <c r="A359" s="13"/>
      <c r="B359" s="224"/>
      <c r="C359" s="225"/>
      <c r="D359" s="217" t="s">
        <v>153</v>
      </c>
      <c r="E359" s="226" t="s">
        <v>19</v>
      </c>
      <c r="F359" s="227" t="s">
        <v>950</v>
      </c>
      <c r="G359" s="225"/>
      <c r="H359" s="228">
        <v>57.25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153</v>
      </c>
      <c r="AU359" s="234" t="s">
        <v>147</v>
      </c>
      <c r="AV359" s="13" t="s">
        <v>147</v>
      </c>
      <c r="AW359" s="13" t="s">
        <v>32</v>
      </c>
      <c r="AX359" s="13" t="s">
        <v>70</v>
      </c>
      <c r="AY359" s="234" t="s">
        <v>138</v>
      </c>
    </row>
    <row r="360" s="13" customFormat="1">
      <c r="A360" s="13"/>
      <c r="B360" s="224"/>
      <c r="C360" s="225"/>
      <c r="D360" s="217" t="s">
        <v>153</v>
      </c>
      <c r="E360" s="226" t="s">
        <v>19</v>
      </c>
      <c r="F360" s="227" t="s">
        <v>951</v>
      </c>
      <c r="G360" s="225"/>
      <c r="H360" s="228">
        <v>42.049999999999997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153</v>
      </c>
      <c r="AU360" s="234" t="s">
        <v>147</v>
      </c>
      <c r="AV360" s="13" t="s">
        <v>147</v>
      </c>
      <c r="AW360" s="13" t="s">
        <v>32</v>
      </c>
      <c r="AX360" s="13" t="s">
        <v>70</v>
      </c>
      <c r="AY360" s="234" t="s">
        <v>138</v>
      </c>
    </row>
    <row r="361" s="14" customFormat="1">
      <c r="A361" s="14"/>
      <c r="B361" s="235"/>
      <c r="C361" s="236"/>
      <c r="D361" s="217" t="s">
        <v>153</v>
      </c>
      <c r="E361" s="237" t="s">
        <v>19</v>
      </c>
      <c r="F361" s="238" t="s">
        <v>170</v>
      </c>
      <c r="G361" s="236"/>
      <c r="H361" s="239">
        <v>300.19999999999999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153</v>
      </c>
      <c r="AU361" s="245" t="s">
        <v>147</v>
      </c>
      <c r="AV361" s="14" t="s">
        <v>146</v>
      </c>
      <c r="AW361" s="14" t="s">
        <v>32</v>
      </c>
      <c r="AX361" s="14" t="s">
        <v>78</v>
      </c>
      <c r="AY361" s="245" t="s">
        <v>138</v>
      </c>
    </row>
    <row r="362" s="2" customFormat="1" ht="16.5" customHeight="1">
      <c r="A362" s="38"/>
      <c r="B362" s="39"/>
      <c r="C362" s="204" t="s">
        <v>560</v>
      </c>
      <c r="D362" s="204" t="s">
        <v>141</v>
      </c>
      <c r="E362" s="205" t="s">
        <v>785</v>
      </c>
      <c r="F362" s="206" t="s">
        <v>786</v>
      </c>
      <c r="G362" s="207" t="s">
        <v>144</v>
      </c>
      <c r="H362" s="208">
        <v>300.19999999999999</v>
      </c>
      <c r="I362" s="209"/>
      <c r="J362" s="210">
        <f>ROUND(I362*H362,2)</f>
        <v>0</v>
      </c>
      <c r="K362" s="206" t="s">
        <v>145</v>
      </c>
      <c r="L362" s="44"/>
      <c r="M362" s="211" t="s">
        <v>19</v>
      </c>
      <c r="N362" s="212" t="s">
        <v>42</v>
      </c>
      <c r="O362" s="84"/>
      <c r="P362" s="213">
        <f>O362*H362</f>
        <v>0</v>
      </c>
      <c r="Q362" s="213">
        <v>0.001</v>
      </c>
      <c r="R362" s="213">
        <f>Q362*H362</f>
        <v>0.30020000000000002</v>
      </c>
      <c r="S362" s="213">
        <v>0.00031</v>
      </c>
      <c r="T362" s="214">
        <f>S362*H362</f>
        <v>0.093061999999999992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252</v>
      </c>
      <c r="AT362" s="215" t="s">
        <v>141</v>
      </c>
      <c r="AU362" s="215" t="s">
        <v>147</v>
      </c>
      <c r="AY362" s="17" t="s">
        <v>138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147</v>
      </c>
      <c r="BK362" s="216">
        <f>ROUND(I362*H362,2)</f>
        <v>0</v>
      </c>
      <c r="BL362" s="17" t="s">
        <v>252</v>
      </c>
      <c r="BM362" s="215" t="s">
        <v>952</v>
      </c>
    </row>
    <row r="363" s="2" customFormat="1">
      <c r="A363" s="38"/>
      <c r="B363" s="39"/>
      <c r="C363" s="40"/>
      <c r="D363" s="217" t="s">
        <v>149</v>
      </c>
      <c r="E363" s="40"/>
      <c r="F363" s="218" t="s">
        <v>788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149</v>
      </c>
      <c r="AU363" s="17" t="s">
        <v>147</v>
      </c>
    </row>
    <row r="364" s="2" customFormat="1">
      <c r="A364" s="38"/>
      <c r="B364" s="39"/>
      <c r="C364" s="40"/>
      <c r="D364" s="222" t="s">
        <v>151</v>
      </c>
      <c r="E364" s="40"/>
      <c r="F364" s="223" t="s">
        <v>789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151</v>
      </c>
      <c r="AU364" s="17" t="s">
        <v>147</v>
      </c>
    </row>
    <row r="365" s="13" customFormat="1">
      <c r="A365" s="13"/>
      <c r="B365" s="224"/>
      <c r="C365" s="225"/>
      <c r="D365" s="217" t="s">
        <v>153</v>
      </c>
      <c r="E365" s="226" t="s">
        <v>19</v>
      </c>
      <c r="F365" s="227" t="s">
        <v>944</v>
      </c>
      <c r="G365" s="225"/>
      <c r="H365" s="228">
        <v>47.539999999999999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153</v>
      </c>
      <c r="AU365" s="234" t="s">
        <v>147</v>
      </c>
      <c r="AV365" s="13" t="s">
        <v>147</v>
      </c>
      <c r="AW365" s="13" t="s">
        <v>32</v>
      </c>
      <c r="AX365" s="13" t="s">
        <v>70</v>
      </c>
      <c r="AY365" s="234" t="s">
        <v>138</v>
      </c>
    </row>
    <row r="366" s="13" customFormat="1">
      <c r="A366" s="13"/>
      <c r="B366" s="224"/>
      <c r="C366" s="225"/>
      <c r="D366" s="217" t="s">
        <v>153</v>
      </c>
      <c r="E366" s="226" t="s">
        <v>19</v>
      </c>
      <c r="F366" s="227" t="s">
        <v>945</v>
      </c>
      <c r="G366" s="225"/>
      <c r="H366" s="228">
        <v>5.6050000000000004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153</v>
      </c>
      <c r="AU366" s="234" t="s">
        <v>147</v>
      </c>
      <c r="AV366" s="13" t="s">
        <v>147</v>
      </c>
      <c r="AW366" s="13" t="s">
        <v>32</v>
      </c>
      <c r="AX366" s="13" t="s">
        <v>70</v>
      </c>
      <c r="AY366" s="234" t="s">
        <v>138</v>
      </c>
    </row>
    <row r="367" s="13" customFormat="1">
      <c r="A367" s="13"/>
      <c r="B367" s="224"/>
      <c r="C367" s="225"/>
      <c r="D367" s="217" t="s">
        <v>153</v>
      </c>
      <c r="E367" s="226" t="s">
        <v>19</v>
      </c>
      <c r="F367" s="227" t="s">
        <v>946</v>
      </c>
      <c r="G367" s="225"/>
      <c r="H367" s="228">
        <v>58.384999999999998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153</v>
      </c>
      <c r="AU367" s="234" t="s">
        <v>147</v>
      </c>
      <c r="AV367" s="13" t="s">
        <v>147</v>
      </c>
      <c r="AW367" s="13" t="s">
        <v>32</v>
      </c>
      <c r="AX367" s="13" t="s">
        <v>70</v>
      </c>
      <c r="AY367" s="234" t="s">
        <v>138</v>
      </c>
    </row>
    <row r="368" s="13" customFormat="1">
      <c r="A368" s="13"/>
      <c r="B368" s="224"/>
      <c r="C368" s="225"/>
      <c r="D368" s="217" t="s">
        <v>153</v>
      </c>
      <c r="E368" s="226" t="s">
        <v>19</v>
      </c>
      <c r="F368" s="227" t="s">
        <v>186</v>
      </c>
      <c r="G368" s="225"/>
      <c r="H368" s="228">
        <v>-10.140000000000001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153</v>
      </c>
      <c r="AU368" s="234" t="s">
        <v>147</v>
      </c>
      <c r="AV368" s="13" t="s">
        <v>147</v>
      </c>
      <c r="AW368" s="13" t="s">
        <v>32</v>
      </c>
      <c r="AX368" s="13" t="s">
        <v>70</v>
      </c>
      <c r="AY368" s="234" t="s">
        <v>138</v>
      </c>
    </row>
    <row r="369" s="13" customFormat="1">
      <c r="A369" s="13"/>
      <c r="B369" s="224"/>
      <c r="C369" s="225"/>
      <c r="D369" s="217" t="s">
        <v>153</v>
      </c>
      <c r="E369" s="226" t="s">
        <v>19</v>
      </c>
      <c r="F369" s="227" t="s">
        <v>947</v>
      </c>
      <c r="G369" s="225"/>
      <c r="H369" s="228">
        <v>15.85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153</v>
      </c>
      <c r="AU369" s="234" t="s">
        <v>147</v>
      </c>
      <c r="AV369" s="13" t="s">
        <v>147</v>
      </c>
      <c r="AW369" s="13" t="s">
        <v>32</v>
      </c>
      <c r="AX369" s="13" t="s">
        <v>70</v>
      </c>
      <c r="AY369" s="234" t="s">
        <v>138</v>
      </c>
    </row>
    <row r="370" s="13" customFormat="1">
      <c r="A370" s="13"/>
      <c r="B370" s="224"/>
      <c r="C370" s="225"/>
      <c r="D370" s="217" t="s">
        <v>153</v>
      </c>
      <c r="E370" s="226" t="s">
        <v>19</v>
      </c>
      <c r="F370" s="227" t="s">
        <v>948</v>
      </c>
      <c r="G370" s="225"/>
      <c r="H370" s="228">
        <v>72.920000000000002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153</v>
      </c>
      <c r="AU370" s="234" t="s">
        <v>147</v>
      </c>
      <c r="AV370" s="13" t="s">
        <v>147</v>
      </c>
      <c r="AW370" s="13" t="s">
        <v>32</v>
      </c>
      <c r="AX370" s="13" t="s">
        <v>70</v>
      </c>
      <c r="AY370" s="234" t="s">
        <v>138</v>
      </c>
    </row>
    <row r="371" s="13" customFormat="1">
      <c r="A371" s="13"/>
      <c r="B371" s="224"/>
      <c r="C371" s="225"/>
      <c r="D371" s="217" t="s">
        <v>153</v>
      </c>
      <c r="E371" s="226" t="s">
        <v>19</v>
      </c>
      <c r="F371" s="227" t="s">
        <v>949</v>
      </c>
      <c r="G371" s="225"/>
      <c r="H371" s="228">
        <v>10.74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153</v>
      </c>
      <c r="AU371" s="234" t="s">
        <v>147</v>
      </c>
      <c r="AV371" s="13" t="s">
        <v>147</v>
      </c>
      <c r="AW371" s="13" t="s">
        <v>32</v>
      </c>
      <c r="AX371" s="13" t="s">
        <v>70</v>
      </c>
      <c r="AY371" s="234" t="s">
        <v>138</v>
      </c>
    </row>
    <row r="372" s="13" customFormat="1">
      <c r="A372" s="13"/>
      <c r="B372" s="224"/>
      <c r="C372" s="225"/>
      <c r="D372" s="217" t="s">
        <v>153</v>
      </c>
      <c r="E372" s="226" t="s">
        <v>19</v>
      </c>
      <c r="F372" s="227" t="s">
        <v>950</v>
      </c>
      <c r="G372" s="225"/>
      <c r="H372" s="228">
        <v>57.25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153</v>
      </c>
      <c r="AU372" s="234" t="s">
        <v>147</v>
      </c>
      <c r="AV372" s="13" t="s">
        <v>147</v>
      </c>
      <c r="AW372" s="13" t="s">
        <v>32</v>
      </c>
      <c r="AX372" s="13" t="s">
        <v>70</v>
      </c>
      <c r="AY372" s="234" t="s">
        <v>138</v>
      </c>
    </row>
    <row r="373" s="13" customFormat="1">
      <c r="A373" s="13"/>
      <c r="B373" s="224"/>
      <c r="C373" s="225"/>
      <c r="D373" s="217" t="s">
        <v>153</v>
      </c>
      <c r="E373" s="226" t="s">
        <v>19</v>
      </c>
      <c r="F373" s="227" t="s">
        <v>951</v>
      </c>
      <c r="G373" s="225"/>
      <c r="H373" s="228">
        <v>42.049999999999997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153</v>
      </c>
      <c r="AU373" s="234" t="s">
        <v>147</v>
      </c>
      <c r="AV373" s="13" t="s">
        <v>147</v>
      </c>
      <c r="AW373" s="13" t="s">
        <v>32</v>
      </c>
      <c r="AX373" s="13" t="s">
        <v>70</v>
      </c>
      <c r="AY373" s="234" t="s">
        <v>138</v>
      </c>
    </row>
    <row r="374" s="14" customFormat="1">
      <c r="A374" s="14"/>
      <c r="B374" s="235"/>
      <c r="C374" s="236"/>
      <c r="D374" s="217" t="s">
        <v>153</v>
      </c>
      <c r="E374" s="237" t="s">
        <v>19</v>
      </c>
      <c r="F374" s="238" t="s">
        <v>170</v>
      </c>
      <c r="G374" s="236"/>
      <c r="H374" s="239">
        <v>300.19999999999999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153</v>
      </c>
      <c r="AU374" s="245" t="s">
        <v>147</v>
      </c>
      <c r="AV374" s="14" t="s">
        <v>146</v>
      </c>
      <c r="AW374" s="14" t="s">
        <v>32</v>
      </c>
      <c r="AX374" s="14" t="s">
        <v>78</v>
      </c>
      <c r="AY374" s="245" t="s">
        <v>138</v>
      </c>
    </row>
    <row r="375" s="2" customFormat="1" ht="16.5" customHeight="1">
      <c r="A375" s="38"/>
      <c r="B375" s="39"/>
      <c r="C375" s="204" t="s">
        <v>568</v>
      </c>
      <c r="D375" s="204" t="s">
        <v>141</v>
      </c>
      <c r="E375" s="205" t="s">
        <v>791</v>
      </c>
      <c r="F375" s="206" t="s">
        <v>792</v>
      </c>
      <c r="G375" s="207" t="s">
        <v>197</v>
      </c>
      <c r="H375" s="208">
        <v>5</v>
      </c>
      <c r="I375" s="209"/>
      <c r="J375" s="210">
        <f>ROUND(I375*H375,2)</f>
        <v>0</v>
      </c>
      <c r="K375" s="206" t="s">
        <v>145</v>
      </c>
      <c r="L375" s="44"/>
      <c r="M375" s="211" t="s">
        <v>19</v>
      </c>
      <c r="N375" s="212" t="s">
        <v>42</v>
      </c>
      <c r="O375" s="84"/>
      <c r="P375" s="213">
        <f>O375*H375</f>
        <v>0</v>
      </c>
      <c r="Q375" s="213">
        <v>4.0000000000000003E-05</v>
      </c>
      <c r="R375" s="213">
        <f>Q375*H375</f>
        <v>0.00020000000000000001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252</v>
      </c>
      <c r="AT375" s="215" t="s">
        <v>141</v>
      </c>
      <c r="AU375" s="215" t="s">
        <v>147</v>
      </c>
      <c r="AY375" s="17" t="s">
        <v>138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147</v>
      </c>
      <c r="BK375" s="216">
        <f>ROUND(I375*H375,2)</f>
        <v>0</v>
      </c>
      <c r="BL375" s="17" t="s">
        <v>252</v>
      </c>
      <c r="BM375" s="215" t="s">
        <v>953</v>
      </c>
    </row>
    <row r="376" s="2" customFormat="1">
      <c r="A376" s="38"/>
      <c r="B376" s="39"/>
      <c r="C376" s="40"/>
      <c r="D376" s="217" t="s">
        <v>149</v>
      </c>
      <c r="E376" s="40"/>
      <c r="F376" s="218" t="s">
        <v>794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149</v>
      </c>
      <c r="AU376" s="17" t="s">
        <v>147</v>
      </c>
    </row>
    <row r="377" s="2" customFormat="1">
      <c r="A377" s="38"/>
      <c r="B377" s="39"/>
      <c r="C377" s="40"/>
      <c r="D377" s="222" t="s">
        <v>151</v>
      </c>
      <c r="E377" s="40"/>
      <c r="F377" s="223" t="s">
        <v>795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151</v>
      </c>
      <c r="AU377" s="17" t="s">
        <v>147</v>
      </c>
    </row>
    <row r="378" s="13" customFormat="1">
      <c r="A378" s="13"/>
      <c r="B378" s="224"/>
      <c r="C378" s="225"/>
      <c r="D378" s="217" t="s">
        <v>153</v>
      </c>
      <c r="E378" s="226" t="s">
        <v>19</v>
      </c>
      <c r="F378" s="227" t="s">
        <v>796</v>
      </c>
      <c r="G378" s="225"/>
      <c r="H378" s="228">
        <v>5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153</v>
      </c>
      <c r="AU378" s="234" t="s">
        <v>147</v>
      </c>
      <c r="AV378" s="13" t="s">
        <v>147</v>
      </c>
      <c r="AW378" s="13" t="s">
        <v>32</v>
      </c>
      <c r="AX378" s="13" t="s">
        <v>78</v>
      </c>
      <c r="AY378" s="234" t="s">
        <v>138</v>
      </c>
    </row>
    <row r="379" s="2" customFormat="1" ht="16.5" customHeight="1">
      <c r="A379" s="38"/>
      <c r="B379" s="39"/>
      <c r="C379" s="246" t="s">
        <v>580</v>
      </c>
      <c r="D379" s="246" t="s">
        <v>259</v>
      </c>
      <c r="E379" s="247" t="s">
        <v>798</v>
      </c>
      <c r="F379" s="248" t="s">
        <v>799</v>
      </c>
      <c r="G379" s="249" t="s">
        <v>262</v>
      </c>
      <c r="H379" s="250">
        <v>0.5</v>
      </c>
      <c r="I379" s="251"/>
      <c r="J379" s="252">
        <f>ROUND(I379*H379,2)</f>
        <v>0</v>
      </c>
      <c r="K379" s="248" t="s">
        <v>145</v>
      </c>
      <c r="L379" s="253"/>
      <c r="M379" s="254" t="s">
        <v>19</v>
      </c>
      <c r="N379" s="255" t="s">
        <v>42</v>
      </c>
      <c r="O379" s="84"/>
      <c r="P379" s="213">
        <f>O379*H379</f>
        <v>0</v>
      </c>
      <c r="Q379" s="213">
        <v>0.001</v>
      </c>
      <c r="R379" s="213">
        <f>Q379*H379</f>
        <v>0.00050000000000000001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263</v>
      </c>
      <c r="AT379" s="215" t="s">
        <v>259</v>
      </c>
      <c r="AU379" s="215" t="s">
        <v>147</v>
      </c>
      <c r="AY379" s="17" t="s">
        <v>138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147</v>
      </c>
      <c r="BK379" s="216">
        <f>ROUND(I379*H379,2)</f>
        <v>0</v>
      </c>
      <c r="BL379" s="17" t="s">
        <v>252</v>
      </c>
      <c r="BM379" s="215" t="s">
        <v>954</v>
      </c>
    </row>
    <row r="380" s="2" customFormat="1">
      <c r="A380" s="38"/>
      <c r="B380" s="39"/>
      <c r="C380" s="40"/>
      <c r="D380" s="217" t="s">
        <v>149</v>
      </c>
      <c r="E380" s="40"/>
      <c r="F380" s="218" t="s">
        <v>799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149</v>
      </c>
      <c r="AU380" s="17" t="s">
        <v>147</v>
      </c>
    </row>
    <row r="381" s="2" customFormat="1" ht="16.5" customHeight="1">
      <c r="A381" s="38"/>
      <c r="B381" s="39"/>
      <c r="C381" s="204" t="s">
        <v>586</v>
      </c>
      <c r="D381" s="204" t="s">
        <v>141</v>
      </c>
      <c r="E381" s="205" t="s">
        <v>802</v>
      </c>
      <c r="F381" s="206" t="s">
        <v>803</v>
      </c>
      <c r="G381" s="207" t="s">
        <v>144</v>
      </c>
      <c r="H381" s="208">
        <v>300.19999999999999</v>
      </c>
      <c r="I381" s="209"/>
      <c r="J381" s="210">
        <f>ROUND(I381*H381,2)</f>
        <v>0</v>
      </c>
      <c r="K381" s="206" t="s">
        <v>145</v>
      </c>
      <c r="L381" s="44"/>
      <c r="M381" s="211" t="s">
        <v>19</v>
      </c>
      <c r="N381" s="212" t="s">
        <v>42</v>
      </c>
      <c r="O381" s="84"/>
      <c r="P381" s="213">
        <f>O381*H381</f>
        <v>0</v>
      </c>
      <c r="Q381" s="213">
        <v>0.00020000000000000001</v>
      </c>
      <c r="R381" s="213">
        <f>Q381*H381</f>
        <v>0.060040000000000003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252</v>
      </c>
      <c r="AT381" s="215" t="s">
        <v>141</v>
      </c>
      <c r="AU381" s="215" t="s">
        <v>147</v>
      </c>
      <c r="AY381" s="17" t="s">
        <v>138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147</v>
      </c>
      <c r="BK381" s="216">
        <f>ROUND(I381*H381,2)</f>
        <v>0</v>
      </c>
      <c r="BL381" s="17" t="s">
        <v>252</v>
      </c>
      <c r="BM381" s="215" t="s">
        <v>955</v>
      </c>
    </row>
    <row r="382" s="2" customFormat="1">
      <c r="A382" s="38"/>
      <c r="B382" s="39"/>
      <c r="C382" s="40"/>
      <c r="D382" s="217" t="s">
        <v>149</v>
      </c>
      <c r="E382" s="40"/>
      <c r="F382" s="218" t="s">
        <v>805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149</v>
      </c>
      <c r="AU382" s="17" t="s">
        <v>147</v>
      </c>
    </row>
    <row r="383" s="2" customFormat="1">
      <c r="A383" s="38"/>
      <c r="B383" s="39"/>
      <c r="C383" s="40"/>
      <c r="D383" s="222" t="s">
        <v>151</v>
      </c>
      <c r="E383" s="40"/>
      <c r="F383" s="223" t="s">
        <v>806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151</v>
      </c>
      <c r="AU383" s="17" t="s">
        <v>147</v>
      </c>
    </row>
    <row r="384" s="13" customFormat="1">
      <c r="A384" s="13"/>
      <c r="B384" s="224"/>
      <c r="C384" s="225"/>
      <c r="D384" s="217" t="s">
        <v>153</v>
      </c>
      <c r="E384" s="226" t="s">
        <v>19</v>
      </c>
      <c r="F384" s="227" t="s">
        <v>944</v>
      </c>
      <c r="G384" s="225"/>
      <c r="H384" s="228">
        <v>47.539999999999999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153</v>
      </c>
      <c r="AU384" s="234" t="s">
        <v>147</v>
      </c>
      <c r="AV384" s="13" t="s">
        <v>147</v>
      </c>
      <c r="AW384" s="13" t="s">
        <v>32</v>
      </c>
      <c r="AX384" s="13" t="s">
        <v>70</v>
      </c>
      <c r="AY384" s="234" t="s">
        <v>138</v>
      </c>
    </row>
    <row r="385" s="13" customFormat="1">
      <c r="A385" s="13"/>
      <c r="B385" s="224"/>
      <c r="C385" s="225"/>
      <c r="D385" s="217" t="s">
        <v>153</v>
      </c>
      <c r="E385" s="226" t="s">
        <v>19</v>
      </c>
      <c r="F385" s="227" t="s">
        <v>945</v>
      </c>
      <c r="G385" s="225"/>
      <c r="H385" s="228">
        <v>5.6050000000000004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153</v>
      </c>
      <c r="AU385" s="234" t="s">
        <v>147</v>
      </c>
      <c r="AV385" s="13" t="s">
        <v>147</v>
      </c>
      <c r="AW385" s="13" t="s">
        <v>32</v>
      </c>
      <c r="AX385" s="13" t="s">
        <v>70</v>
      </c>
      <c r="AY385" s="234" t="s">
        <v>138</v>
      </c>
    </row>
    <row r="386" s="13" customFormat="1">
      <c r="A386" s="13"/>
      <c r="B386" s="224"/>
      <c r="C386" s="225"/>
      <c r="D386" s="217" t="s">
        <v>153</v>
      </c>
      <c r="E386" s="226" t="s">
        <v>19</v>
      </c>
      <c r="F386" s="227" t="s">
        <v>946</v>
      </c>
      <c r="G386" s="225"/>
      <c r="H386" s="228">
        <v>58.384999999999998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153</v>
      </c>
      <c r="AU386" s="234" t="s">
        <v>147</v>
      </c>
      <c r="AV386" s="13" t="s">
        <v>147</v>
      </c>
      <c r="AW386" s="13" t="s">
        <v>32</v>
      </c>
      <c r="AX386" s="13" t="s">
        <v>70</v>
      </c>
      <c r="AY386" s="234" t="s">
        <v>138</v>
      </c>
    </row>
    <row r="387" s="13" customFormat="1">
      <c r="A387" s="13"/>
      <c r="B387" s="224"/>
      <c r="C387" s="225"/>
      <c r="D387" s="217" t="s">
        <v>153</v>
      </c>
      <c r="E387" s="226" t="s">
        <v>19</v>
      </c>
      <c r="F387" s="227" t="s">
        <v>186</v>
      </c>
      <c r="G387" s="225"/>
      <c r="H387" s="228">
        <v>-10.140000000000001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153</v>
      </c>
      <c r="AU387" s="234" t="s">
        <v>147</v>
      </c>
      <c r="AV387" s="13" t="s">
        <v>147</v>
      </c>
      <c r="AW387" s="13" t="s">
        <v>32</v>
      </c>
      <c r="AX387" s="13" t="s">
        <v>70</v>
      </c>
      <c r="AY387" s="234" t="s">
        <v>138</v>
      </c>
    </row>
    <row r="388" s="13" customFormat="1">
      <c r="A388" s="13"/>
      <c r="B388" s="224"/>
      <c r="C388" s="225"/>
      <c r="D388" s="217" t="s">
        <v>153</v>
      </c>
      <c r="E388" s="226" t="s">
        <v>19</v>
      </c>
      <c r="F388" s="227" t="s">
        <v>947</v>
      </c>
      <c r="G388" s="225"/>
      <c r="H388" s="228">
        <v>15.85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153</v>
      </c>
      <c r="AU388" s="234" t="s">
        <v>147</v>
      </c>
      <c r="AV388" s="13" t="s">
        <v>147</v>
      </c>
      <c r="AW388" s="13" t="s">
        <v>32</v>
      </c>
      <c r="AX388" s="13" t="s">
        <v>70</v>
      </c>
      <c r="AY388" s="234" t="s">
        <v>138</v>
      </c>
    </row>
    <row r="389" s="13" customFormat="1">
      <c r="A389" s="13"/>
      <c r="B389" s="224"/>
      <c r="C389" s="225"/>
      <c r="D389" s="217" t="s">
        <v>153</v>
      </c>
      <c r="E389" s="226" t="s">
        <v>19</v>
      </c>
      <c r="F389" s="227" t="s">
        <v>948</v>
      </c>
      <c r="G389" s="225"/>
      <c r="H389" s="228">
        <v>72.920000000000002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153</v>
      </c>
      <c r="AU389" s="234" t="s">
        <v>147</v>
      </c>
      <c r="AV389" s="13" t="s">
        <v>147</v>
      </c>
      <c r="AW389" s="13" t="s">
        <v>32</v>
      </c>
      <c r="AX389" s="13" t="s">
        <v>70</v>
      </c>
      <c r="AY389" s="234" t="s">
        <v>138</v>
      </c>
    </row>
    <row r="390" s="13" customFormat="1">
      <c r="A390" s="13"/>
      <c r="B390" s="224"/>
      <c r="C390" s="225"/>
      <c r="D390" s="217" t="s">
        <v>153</v>
      </c>
      <c r="E390" s="226" t="s">
        <v>19</v>
      </c>
      <c r="F390" s="227" t="s">
        <v>949</v>
      </c>
      <c r="G390" s="225"/>
      <c r="H390" s="228">
        <v>10.74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153</v>
      </c>
      <c r="AU390" s="234" t="s">
        <v>147</v>
      </c>
      <c r="AV390" s="13" t="s">
        <v>147</v>
      </c>
      <c r="AW390" s="13" t="s">
        <v>32</v>
      </c>
      <c r="AX390" s="13" t="s">
        <v>70</v>
      </c>
      <c r="AY390" s="234" t="s">
        <v>138</v>
      </c>
    </row>
    <row r="391" s="13" customFormat="1">
      <c r="A391" s="13"/>
      <c r="B391" s="224"/>
      <c r="C391" s="225"/>
      <c r="D391" s="217" t="s">
        <v>153</v>
      </c>
      <c r="E391" s="226" t="s">
        <v>19</v>
      </c>
      <c r="F391" s="227" t="s">
        <v>950</v>
      </c>
      <c r="G391" s="225"/>
      <c r="H391" s="228">
        <v>57.25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153</v>
      </c>
      <c r="AU391" s="234" t="s">
        <v>147</v>
      </c>
      <c r="AV391" s="13" t="s">
        <v>147</v>
      </c>
      <c r="AW391" s="13" t="s">
        <v>32</v>
      </c>
      <c r="AX391" s="13" t="s">
        <v>70</v>
      </c>
      <c r="AY391" s="234" t="s">
        <v>138</v>
      </c>
    </row>
    <row r="392" s="13" customFormat="1">
      <c r="A392" s="13"/>
      <c r="B392" s="224"/>
      <c r="C392" s="225"/>
      <c r="D392" s="217" t="s">
        <v>153</v>
      </c>
      <c r="E392" s="226" t="s">
        <v>19</v>
      </c>
      <c r="F392" s="227" t="s">
        <v>951</v>
      </c>
      <c r="G392" s="225"/>
      <c r="H392" s="228">
        <v>42.049999999999997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153</v>
      </c>
      <c r="AU392" s="234" t="s">
        <v>147</v>
      </c>
      <c r="AV392" s="13" t="s">
        <v>147</v>
      </c>
      <c r="AW392" s="13" t="s">
        <v>32</v>
      </c>
      <c r="AX392" s="13" t="s">
        <v>70</v>
      </c>
      <c r="AY392" s="234" t="s">
        <v>138</v>
      </c>
    </row>
    <row r="393" s="14" customFormat="1">
      <c r="A393" s="14"/>
      <c r="B393" s="235"/>
      <c r="C393" s="236"/>
      <c r="D393" s="217" t="s">
        <v>153</v>
      </c>
      <c r="E393" s="237" t="s">
        <v>19</v>
      </c>
      <c r="F393" s="238" t="s">
        <v>170</v>
      </c>
      <c r="G393" s="236"/>
      <c r="H393" s="239">
        <v>300.19999999999999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153</v>
      </c>
      <c r="AU393" s="245" t="s">
        <v>147</v>
      </c>
      <c r="AV393" s="14" t="s">
        <v>146</v>
      </c>
      <c r="AW393" s="14" t="s">
        <v>32</v>
      </c>
      <c r="AX393" s="14" t="s">
        <v>78</v>
      </c>
      <c r="AY393" s="245" t="s">
        <v>138</v>
      </c>
    </row>
    <row r="394" s="2" customFormat="1" ht="16.5" customHeight="1">
      <c r="A394" s="38"/>
      <c r="B394" s="39"/>
      <c r="C394" s="204" t="s">
        <v>592</v>
      </c>
      <c r="D394" s="204" t="s">
        <v>141</v>
      </c>
      <c r="E394" s="205" t="s">
        <v>808</v>
      </c>
      <c r="F394" s="206" t="s">
        <v>809</v>
      </c>
      <c r="G394" s="207" t="s">
        <v>144</v>
      </c>
      <c r="H394" s="208">
        <v>300.19999999999999</v>
      </c>
      <c r="I394" s="209"/>
      <c r="J394" s="210">
        <f>ROUND(I394*H394,2)</f>
        <v>0</v>
      </c>
      <c r="K394" s="206" t="s">
        <v>145</v>
      </c>
      <c r="L394" s="44"/>
      <c r="M394" s="211" t="s">
        <v>19</v>
      </c>
      <c r="N394" s="212" t="s">
        <v>42</v>
      </c>
      <c r="O394" s="84"/>
      <c r="P394" s="213">
        <f>O394*H394</f>
        <v>0</v>
      </c>
      <c r="Q394" s="213">
        <v>0.00029</v>
      </c>
      <c r="R394" s="213">
        <f>Q394*H394</f>
        <v>0.087057999999999996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252</v>
      </c>
      <c r="AT394" s="215" t="s">
        <v>141</v>
      </c>
      <c r="AU394" s="215" t="s">
        <v>147</v>
      </c>
      <c r="AY394" s="17" t="s">
        <v>138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147</v>
      </c>
      <c r="BK394" s="216">
        <f>ROUND(I394*H394,2)</f>
        <v>0</v>
      </c>
      <c r="BL394" s="17" t="s">
        <v>252</v>
      </c>
      <c r="BM394" s="215" t="s">
        <v>956</v>
      </c>
    </row>
    <row r="395" s="2" customFormat="1">
      <c r="A395" s="38"/>
      <c r="B395" s="39"/>
      <c r="C395" s="40"/>
      <c r="D395" s="217" t="s">
        <v>149</v>
      </c>
      <c r="E395" s="40"/>
      <c r="F395" s="218" t="s">
        <v>811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149</v>
      </c>
      <c r="AU395" s="17" t="s">
        <v>147</v>
      </c>
    </row>
    <row r="396" s="2" customFormat="1">
      <c r="A396" s="38"/>
      <c r="B396" s="39"/>
      <c r="C396" s="40"/>
      <c r="D396" s="222" t="s">
        <v>151</v>
      </c>
      <c r="E396" s="40"/>
      <c r="F396" s="223" t="s">
        <v>812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151</v>
      </c>
      <c r="AU396" s="17" t="s">
        <v>147</v>
      </c>
    </row>
    <row r="397" s="13" customFormat="1">
      <c r="A397" s="13"/>
      <c r="B397" s="224"/>
      <c r="C397" s="225"/>
      <c r="D397" s="217" t="s">
        <v>153</v>
      </c>
      <c r="E397" s="226" t="s">
        <v>19</v>
      </c>
      <c r="F397" s="227" t="s">
        <v>944</v>
      </c>
      <c r="G397" s="225"/>
      <c r="H397" s="228">
        <v>47.539999999999999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153</v>
      </c>
      <c r="AU397" s="234" t="s">
        <v>147</v>
      </c>
      <c r="AV397" s="13" t="s">
        <v>147</v>
      </c>
      <c r="AW397" s="13" t="s">
        <v>32</v>
      </c>
      <c r="AX397" s="13" t="s">
        <v>70</v>
      </c>
      <c r="AY397" s="234" t="s">
        <v>138</v>
      </c>
    </row>
    <row r="398" s="13" customFormat="1">
      <c r="A398" s="13"/>
      <c r="B398" s="224"/>
      <c r="C398" s="225"/>
      <c r="D398" s="217" t="s">
        <v>153</v>
      </c>
      <c r="E398" s="226" t="s">
        <v>19</v>
      </c>
      <c r="F398" s="227" t="s">
        <v>945</v>
      </c>
      <c r="G398" s="225"/>
      <c r="H398" s="228">
        <v>5.6050000000000004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153</v>
      </c>
      <c r="AU398" s="234" t="s">
        <v>147</v>
      </c>
      <c r="AV398" s="13" t="s">
        <v>147</v>
      </c>
      <c r="AW398" s="13" t="s">
        <v>32</v>
      </c>
      <c r="AX398" s="13" t="s">
        <v>70</v>
      </c>
      <c r="AY398" s="234" t="s">
        <v>138</v>
      </c>
    </row>
    <row r="399" s="13" customFormat="1">
      <c r="A399" s="13"/>
      <c r="B399" s="224"/>
      <c r="C399" s="225"/>
      <c r="D399" s="217" t="s">
        <v>153</v>
      </c>
      <c r="E399" s="226" t="s">
        <v>19</v>
      </c>
      <c r="F399" s="227" t="s">
        <v>946</v>
      </c>
      <c r="G399" s="225"/>
      <c r="H399" s="228">
        <v>58.384999999999998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153</v>
      </c>
      <c r="AU399" s="234" t="s">
        <v>147</v>
      </c>
      <c r="AV399" s="13" t="s">
        <v>147</v>
      </c>
      <c r="AW399" s="13" t="s">
        <v>32</v>
      </c>
      <c r="AX399" s="13" t="s">
        <v>70</v>
      </c>
      <c r="AY399" s="234" t="s">
        <v>138</v>
      </c>
    </row>
    <row r="400" s="13" customFormat="1">
      <c r="A400" s="13"/>
      <c r="B400" s="224"/>
      <c r="C400" s="225"/>
      <c r="D400" s="217" t="s">
        <v>153</v>
      </c>
      <c r="E400" s="226" t="s">
        <v>19</v>
      </c>
      <c r="F400" s="227" t="s">
        <v>186</v>
      </c>
      <c r="G400" s="225"/>
      <c r="H400" s="228">
        <v>-10.140000000000001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153</v>
      </c>
      <c r="AU400" s="234" t="s">
        <v>147</v>
      </c>
      <c r="AV400" s="13" t="s">
        <v>147</v>
      </c>
      <c r="AW400" s="13" t="s">
        <v>32</v>
      </c>
      <c r="AX400" s="13" t="s">
        <v>70</v>
      </c>
      <c r="AY400" s="234" t="s">
        <v>138</v>
      </c>
    </row>
    <row r="401" s="13" customFormat="1">
      <c r="A401" s="13"/>
      <c r="B401" s="224"/>
      <c r="C401" s="225"/>
      <c r="D401" s="217" t="s">
        <v>153</v>
      </c>
      <c r="E401" s="226" t="s">
        <v>19</v>
      </c>
      <c r="F401" s="227" t="s">
        <v>947</v>
      </c>
      <c r="G401" s="225"/>
      <c r="H401" s="228">
        <v>15.85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153</v>
      </c>
      <c r="AU401" s="234" t="s">
        <v>147</v>
      </c>
      <c r="AV401" s="13" t="s">
        <v>147</v>
      </c>
      <c r="AW401" s="13" t="s">
        <v>32</v>
      </c>
      <c r="AX401" s="13" t="s">
        <v>70</v>
      </c>
      <c r="AY401" s="234" t="s">
        <v>138</v>
      </c>
    </row>
    <row r="402" s="13" customFormat="1">
      <c r="A402" s="13"/>
      <c r="B402" s="224"/>
      <c r="C402" s="225"/>
      <c r="D402" s="217" t="s">
        <v>153</v>
      </c>
      <c r="E402" s="226" t="s">
        <v>19</v>
      </c>
      <c r="F402" s="227" t="s">
        <v>948</v>
      </c>
      <c r="G402" s="225"/>
      <c r="H402" s="228">
        <v>72.920000000000002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153</v>
      </c>
      <c r="AU402" s="234" t="s">
        <v>147</v>
      </c>
      <c r="AV402" s="13" t="s">
        <v>147</v>
      </c>
      <c r="AW402" s="13" t="s">
        <v>32</v>
      </c>
      <c r="AX402" s="13" t="s">
        <v>70</v>
      </c>
      <c r="AY402" s="234" t="s">
        <v>138</v>
      </c>
    </row>
    <row r="403" s="13" customFormat="1">
      <c r="A403" s="13"/>
      <c r="B403" s="224"/>
      <c r="C403" s="225"/>
      <c r="D403" s="217" t="s">
        <v>153</v>
      </c>
      <c r="E403" s="226" t="s">
        <v>19</v>
      </c>
      <c r="F403" s="227" t="s">
        <v>949</v>
      </c>
      <c r="G403" s="225"/>
      <c r="H403" s="228">
        <v>10.74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153</v>
      </c>
      <c r="AU403" s="234" t="s">
        <v>147</v>
      </c>
      <c r="AV403" s="13" t="s">
        <v>147</v>
      </c>
      <c r="AW403" s="13" t="s">
        <v>32</v>
      </c>
      <c r="AX403" s="13" t="s">
        <v>70</v>
      </c>
      <c r="AY403" s="234" t="s">
        <v>138</v>
      </c>
    </row>
    <row r="404" s="13" customFormat="1">
      <c r="A404" s="13"/>
      <c r="B404" s="224"/>
      <c r="C404" s="225"/>
      <c r="D404" s="217" t="s">
        <v>153</v>
      </c>
      <c r="E404" s="226" t="s">
        <v>19</v>
      </c>
      <c r="F404" s="227" t="s">
        <v>950</v>
      </c>
      <c r="G404" s="225"/>
      <c r="H404" s="228">
        <v>57.25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153</v>
      </c>
      <c r="AU404" s="234" t="s">
        <v>147</v>
      </c>
      <c r="AV404" s="13" t="s">
        <v>147</v>
      </c>
      <c r="AW404" s="13" t="s">
        <v>32</v>
      </c>
      <c r="AX404" s="13" t="s">
        <v>70</v>
      </c>
      <c r="AY404" s="234" t="s">
        <v>138</v>
      </c>
    </row>
    <row r="405" s="13" customFormat="1">
      <c r="A405" s="13"/>
      <c r="B405" s="224"/>
      <c r="C405" s="225"/>
      <c r="D405" s="217" t="s">
        <v>153</v>
      </c>
      <c r="E405" s="226" t="s">
        <v>19</v>
      </c>
      <c r="F405" s="227" t="s">
        <v>951</v>
      </c>
      <c r="G405" s="225"/>
      <c r="H405" s="228">
        <v>42.049999999999997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153</v>
      </c>
      <c r="AU405" s="234" t="s">
        <v>147</v>
      </c>
      <c r="AV405" s="13" t="s">
        <v>147</v>
      </c>
      <c r="AW405" s="13" t="s">
        <v>32</v>
      </c>
      <c r="AX405" s="13" t="s">
        <v>70</v>
      </c>
      <c r="AY405" s="234" t="s">
        <v>138</v>
      </c>
    </row>
    <row r="406" s="14" customFormat="1">
      <c r="A406" s="14"/>
      <c r="B406" s="235"/>
      <c r="C406" s="236"/>
      <c r="D406" s="217" t="s">
        <v>153</v>
      </c>
      <c r="E406" s="237" t="s">
        <v>19</v>
      </c>
      <c r="F406" s="238" t="s">
        <v>170</v>
      </c>
      <c r="G406" s="236"/>
      <c r="H406" s="239">
        <v>300.19999999999999</v>
      </c>
      <c r="I406" s="240"/>
      <c r="J406" s="236"/>
      <c r="K406" s="236"/>
      <c r="L406" s="241"/>
      <c r="M406" s="256"/>
      <c r="N406" s="257"/>
      <c r="O406" s="257"/>
      <c r="P406" s="257"/>
      <c r="Q406" s="257"/>
      <c r="R406" s="257"/>
      <c r="S406" s="257"/>
      <c r="T406" s="25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153</v>
      </c>
      <c r="AU406" s="245" t="s">
        <v>147</v>
      </c>
      <c r="AV406" s="14" t="s">
        <v>146</v>
      </c>
      <c r="AW406" s="14" t="s">
        <v>32</v>
      </c>
      <c r="AX406" s="14" t="s">
        <v>78</v>
      </c>
      <c r="AY406" s="245" t="s">
        <v>138</v>
      </c>
    </row>
    <row r="407" s="2" customFormat="1" ht="6.96" customHeight="1">
      <c r="A407" s="38"/>
      <c r="B407" s="59"/>
      <c r="C407" s="60"/>
      <c r="D407" s="60"/>
      <c r="E407" s="60"/>
      <c r="F407" s="60"/>
      <c r="G407" s="60"/>
      <c r="H407" s="60"/>
      <c r="I407" s="60"/>
      <c r="J407" s="60"/>
      <c r="K407" s="60"/>
      <c r="L407" s="44"/>
      <c r="M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</row>
  </sheetData>
  <sheetProtection sheet="1" autoFilter="0" formatColumns="0" formatRows="0" objects="1" scenarios="1" spinCount="100000" saltValue="5xdTA1vm/ZXQK96Bn1+rqt2I7XGG5zz+97Ze2j/ycdY4L/M/OG8t3rH4fM4XZASmvbIHJPIdbKMQ8XVX2pNJ0Q==" hashValue="EpnpEfp6amb4geC6uX+LUjXVun25vr7nwpVZ9tBSxLlGOnKEXCsBoENb4w5Ijs0Sdf4ODuqSh4HeDMNBNEDH8w==" algorithmName="SHA-512" password="CC35"/>
  <autoFilter ref="C92:K40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3_01/611311131"/>
    <hyperlink ref="F110" r:id="rId2" display="https://podminky.urs.cz/item/CS_URS_2023_01/612135101"/>
    <hyperlink ref="F116" r:id="rId3" display="https://podminky.urs.cz/item/CS_URS_2023_01/612311131"/>
    <hyperlink ref="F130" r:id="rId4" display="https://podminky.urs.cz/item/CS_URS_2023_01/974031132"/>
    <hyperlink ref="F136" r:id="rId5" display="https://podminky.urs.cz/item/CS_URS_2023_01/974031142"/>
    <hyperlink ref="F143" r:id="rId6" display="https://podminky.urs.cz/item/CS_URS_2023_01/997013213"/>
    <hyperlink ref="F146" r:id="rId7" display="https://podminky.urs.cz/item/CS_URS_2023_01/997013501"/>
    <hyperlink ref="F149" r:id="rId8" display="https://podminky.urs.cz/item/CS_URS_2023_01/997013509"/>
    <hyperlink ref="F153" r:id="rId9" display="https://podminky.urs.cz/item/CS_URS_2023_01/997013631"/>
    <hyperlink ref="F157" r:id="rId10" display="https://podminky.urs.cz/item/CS_URS_2023_01/998018002"/>
    <hyperlink ref="F162" r:id="rId11" display="https://podminky.urs.cz/item/CS_URS_2023_01/721173723"/>
    <hyperlink ref="F166" r:id="rId12" display="https://podminky.urs.cz/item/CS_URS_2023_01/721173723"/>
    <hyperlink ref="F171" r:id="rId13" display="https://podminky.urs.cz/item/CS_URS_2023_01/721229111"/>
    <hyperlink ref="F176" r:id="rId14" display="https://podminky.urs.cz/item/CS_URS_2023_01/998721102"/>
    <hyperlink ref="F179" r:id="rId15" display="https://podminky.urs.cz/item/CS_URS_2023_01/998721181"/>
    <hyperlink ref="F183" r:id="rId16" display="https://podminky.urs.cz/item/CS_URS_2023_01/722160106"/>
    <hyperlink ref="F189" r:id="rId17" display="https://podminky.urs.cz/item/CS_URS_2023_01/722174001"/>
    <hyperlink ref="F195" r:id="rId18" display="https://podminky.urs.cz/item/CS_URS_2023_01/722181211"/>
    <hyperlink ref="F198" r:id="rId19" display="https://podminky.urs.cz/item/CS_URS_2023_01/722231211"/>
    <hyperlink ref="F201" r:id="rId20" display="https://podminky.urs.cz/item/CS_URS_2023_01/722231221"/>
    <hyperlink ref="F204" r:id="rId21" display="https://podminky.urs.cz/item/CS_URS_2023_01/998722102"/>
    <hyperlink ref="F207" r:id="rId22" display="https://podminky.urs.cz/item/CS_URS_2023_01/998722181"/>
    <hyperlink ref="F211" r:id="rId23" display="https://podminky.urs.cz/item/CS_URS_2023_01/725532102"/>
    <hyperlink ref="F215" r:id="rId24" display="https://podminky.urs.cz/item/CS_URS_2023_01/725532316"/>
    <hyperlink ref="F219" r:id="rId25" display="https://podminky.urs.cz/item/CS_URS_2023_01/725813112"/>
    <hyperlink ref="F222" r:id="rId26" display="https://podminky.urs.cz/item/CS_URS_2023_01/725861312"/>
    <hyperlink ref="F228" r:id="rId27" display="https://podminky.urs.cz/item/CS_URS_2023_01/725980123"/>
    <hyperlink ref="F232" r:id="rId28" display="https://podminky.urs.cz/item/CS_URS_2023_01/998725102"/>
    <hyperlink ref="F235" r:id="rId29" display="https://podminky.urs.cz/item/CS_URS_2023_01/998725181"/>
    <hyperlink ref="F239" r:id="rId30" display="https://podminky.urs.cz/item/CS_URS_2023_01/751122071"/>
    <hyperlink ref="F245" r:id="rId31" display="https://podminky.urs.cz/item/CS_URS_2023_01/751525051"/>
    <hyperlink ref="F252" r:id="rId32" display="https://podminky.urs.cz/item/CS_URS_2023_01/751537011"/>
    <hyperlink ref="F258" r:id="rId33" display="https://podminky.urs.cz/item/CS_URS_2023_01/998751101"/>
    <hyperlink ref="F266" r:id="rId34" display="https://podminky.urs.cz/item/CS_URS_2023_01/766660021"/>
    <hyperlink ref="F280" r:id="rId35" display="https://podminky.urs.cz/item/CS_URS_2023_01/781111011"/>
    <hyperlink ref="F286" r:id="rId36" display="https://podminky.urs.cz/item/CS_URS_2023_01/781121011"/>
    <hyperlink ref="F292" r:id="rId37" display="https://podminky.urs.cz/item/CS_URS_2023_01/781473810"/>
    <hyperlink ref="F298" r:id="rId38" display="https://podminky.urs.cz/item/CS_URS_2023_01/781484116"/>
    <hyperlink ref="F307" r:id="rId39" display="https://podminky.urs.cz/item/CS_URS_2023_01/781493611"/>
    <hyperlink ref="F310" r:id="rId40" display="https://podminky.urs.cz/item/CS_URS_2023_01/781494111"/>
    <hyperlink ref="F315" r:id="rId41" display="https://podminky.urs.cz/item/CS_URS_2023_01/781494211"/>
    <hyperlink ref="F318" r:id="rId42" display="https://podminky.urs.cz/item/CS_URS_2023_01/781495211"/>
    <hyperlink ref="F324" r:id="rId43" display="https://podminky.urs.cz/item/CS_URS_2023_01/998781102"/>
    <hyperlink ref="F327" r:id="rId44" display="https://podminky.urs.cz/item/CS_URS_2023_01/998781181"/>
    <hyperlink ref="F331" r:id="rId45" display="https://podminky.urs.cz/item/CS_URS_2023_01/783301311"/>
    <hyperlink ref="F338" r:id="rId46" display="https://podminky.urs.cz/item/CS_URS_2023_01/783314101"/>
    <hyperlink ref="F341" r:id="rId47" display="https://podminky.urs.cz/item/CS_URS_2023_01/783314201"/>
    <hyperlink ref="F344" r:id="rId48" display="https://podminky.urs.cz/item/CS_URS_2023_01/783315101"/>
    <hyperlink ref="F347" r:id="rId49" display="https://podminky.urs.cz/item/CS_URS_2023_01/783317101"/>
    <hyperlink ref="F351" r:id="rId50" display="https://podminky.urs.cz/item/CS_URS_2023_01/784111001"/>
    <hyperlink ref="F364" r:id="rId51" display="https://podminky.urs.cz/item/CS_URS_2023_01/784121001"/>
    <hyperlink ref="F377" r:id="rId52" display="https://podminky.urs.cz/item/CS_URS_2023_01/784161101"/>
    <hyperlink ref="F383" r:id="rId53" display="https://podminky.urs.cz/item/CS_URS_2023_01/784181101"/>
    <hyperlink ref="F396" r:id="rId54" display="https://podminky.urs.cz/item/CS_URS_2023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ROUND((SUM(BE86:BE251)),  2)</f>
        <v>0</v>
      </c>
      <c r="G33" s="38"/>
      <c r="H33" s="38"/>
      <c r="I33" s="148">
        <v>0.20999999999999999</v>
      </c>
      <c r="J33" s="147">
        <f>ROUND(((SUM(BE86:BE251))*I33),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ROUND((SUM(BF86:BF251)),  2)</f>
        <v>0</v>
      </c>
      <c r="G34" s="38"/>
      <c r="H34" s="38"/>
      <c r="I34" s="148">
        <v>0.14999999999999999</v>
      </c>
      <c r="J34" s="147">
        <f>ROUND(((SUM(BF86:BF251))*I34),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ROUND((SUM(BG86:BG251)),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ROUND((SUM(BH86:BH251)),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ROUND((SUM(BI86:BI251)),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byt 01 vnitřní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J97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J110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111</v>
      </c>
      <c r="E65" s="168"/>
      <c r="F65" s="168"/>
      <c r="G65" s="168"/>
      <c r="H65" s="168"/>
      <c r="I65" s="168"/>
      <c r="J65" s="169">
        <f>J128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958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123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BH- Ostrov n/Osl. oprava bytů VB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99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03 - byt 01 vnitřní elektroinstalace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Ostrov nad Oslavou</v>
      </c>
      <c r="G80" s="40"/>
      <c r="H80" s="40"/>
      <c r="I80" s="32" t="s">
        <v>23</v>
      </c>
      <c r="J80" s="72" t="str">
        <f>IF(J12="","",J12)</f>
        <v>27. 7. 2022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 xml:space="preserve"> </v>
      </c>
      <c r="G82" s="40"/>
      <c r="H82" s="40"/>
      <c r="I82" s="32" t="s">
        <v>31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33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124</v>
      </c>
      <c r="D85" s="180" t="s">
        <v>55</v>
      </c>
      <c r="E85" s="180" t="s">
        <v>51</v>
      </c>
      <c r="F85" s="180" t="s">
        <v>52</v>
      </c>
      <c r="G85" s="180" t="s">
        <v>125</v>
      </c>
      <c r="H85" s="180" t="s">
        <v>126</v>
      </c>
      <c r="I85" s="180" t="s">
        <v>127</v>
      </c>
      <c r="J85" s="180" t="s">
        <v>103</v>
      </c>
      <c r="K85" s="181" t="s">
        <v>128</v>
      </c>
      <c r="L85" s="182"/>
      <c r="M85" s="92" t="s">
        <v>19</v>
      </c>
      <c r="N85" s="93" t="s">
        <v>40</v>
      </c>
      <c r="O85" s="93" t="s">
        <v>129</v>
      </c>
      <c r="P85" s="93" t="s">
        <v>130</v>
      </c>
      <c r="Q85" s="93" t="s">
        <v>131</v>
      </c>
      <c r="R85" s="93" t="s">
        <v>132</v>
      </c>
      <c r="S85" s="93" t="s">
        <v>133</v>
      </c>
      <c r="T85" s="94" t="s">
        <v>134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135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P87+P128</f>
        <v>0</v>
      </c>
      <c r="Q86" s="96"/>
      <c r="R86" s="185">
        <f>R87+R128</f>
        <v>1.4293695</v>
      </c>
      <c r="S86" s="96"/>
      <c r="T86" s="186">
        <f>T87+T128</f>
        <v>0.92726999999999993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104</v>
      </c>
      <c r="BK86" s="187">
        <f>BK87+BK128</f>
        <v>0</v>
      </c>
    </row>
    <row r="87" s="12" customFormat="1" ht="25.92" customHeight="1">
      <c r="A87" s="12"/>
      <c r="B87" s="188"/>
      <c r="C87" s="189"/>
      <c r="D87" s="190" t="s">
        <v>69</v>
      </c>
      <c r="E87" s="191" t="s">
        <v>136</v>
      </c>
      <c r="F87" s="191" t="s">
        <v>137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P88+P97+P110+P124</f>
        <v>0</v>
      </c>
      <c r="Q87" s="196"/>
      <c r="R87" s="197">
        <f>R88+R97+R110+R124</f>
        <v>1.2018519999999999</v>
      </c>
      <c r="S87" s="196"/>
      <c r="T87" s="198">
        <f>T88+T97+T110+T124</f>
        <v>0.92726999999999993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78</v>
      </c>
      <c r="AT87" s="200" t="s">
        <v>69</v>
      </c>
      <c r="AU87" s="200" t="s">
        <v>70</v>
      </c>
      <c r="AY87" s="199" t="s">
        <v>138</v>
      </c>
      <c r="BK87" s="201">
        <f>BK88+BK97+BK110+BK124</f>
        <v>0</v>
      </c>
    </row>
    <row r="88" s="12" customFormat="1" ht="22.8" customHeight="1">
      <c r="A88" s="12"/>
      <c r="B88" s="188"/>
      <c r="C88" s="189"/>
      <c r="D88" s="190" t="s">
        <v>69</v>
      </c>
      <c r="E88" s="202" t="s">
        <v>155</v>
      </c>
      <c r="F88" s="202" t="s">
        <v>156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SUM(P89:P96)</f>
        <v>0</v>
      </c>
      <c r="Q88" s="196"/>
      <c r="R88" s="197">
        <f>SUM(R89:R96)</f>
        <v>1.2013199999999999</v>
      </c>
      <c r="S88" s="196"/>
      <c r="T88" s="198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78</v>
      </c>
      <c r="AT88" s="200" t="s">
        <v>69</v>
      </c>
      <c r="AU88" s="200" t="s">
        <v>78</v>
      </c>
      <c r="AY88" s="199" t="s">
        <v>138</v>
      </c>
      <c r="BK88" s="201">
        <f>SUM(BK89:BK96)</f>
        <v>0</v>
      </c>
    </row>
    <row r="89" s="2" customFormat="1" ht="16.5" customHeight="1">
      <c r="A89" s="38"/>
      <c r="B89" s="39"/>
      <c r="C89" s="204" t="s">
        <v>78</v>
      </c>
      <c r="D89" s="204" t="s">
        <v>141</v>
      </c>
      <c r="E89" s="205" t="s">
        <v>171</v>
      </c>
      <c r="F89" s="206" t="s">
        <v>172</v>
      </c>
      <c r="G89" s="207" t="s">
        <v>144</v>
      </c>
      <c r="H89" s="208">
        <v>12.779999999999999</v>
      </c>
      <c r="I89" s="209"/>
      <c r="J89" s="210">
        <f>ROUND(I89*H89,2)</f>
        <v>0</v>
      </c>
      <c r="K89" s="206" t="s">
        <v>145</v>
      </c>
      <c r="L89" s="44"/>
      <c r="M89" s="211" t="s">
        <v>19</v>
      </c>
      <c r="N89" s="212" t="s">
        <v>42</v>
      </c>
      <c r="O89" s="84"/>
      <c r="P89" s="213">
        <f>O89*H89</f>
        <v>0</v>
      </c>
      <c r="Q89" s="213">
        <v>0.056000000000000001</v>
      </c>
      <c r="R89" s="213">
        <f>Q89*H89</f>
        <v>0.71567999999999998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146</v>
      </c>
      <c r="AT89" s="215" t="s">
        <v>141</v>
      </c>
      <c r="AU89" s="215" t="s">
        <v>147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147</v>
      </c>
      <c r="BK89" s="216">
        <f>ROUND(I89*H89,2)</f>
        <v>0</v>
      </c>
      <c r="BL89" s="17" t="s">
        <v>146</v>
      </c>
      <c r="BM89" s="215" t="s">
        <v>959</v>
      </c>
    </row>
    <row r="90" s="2" customFormat="1">
      <c r="A90" s="38"/>
      <c r="B90" s="39"/>
      <c r="C90" s="40"/>
      <c r="D90" s="217" t="s">
        <v>149</v>
      </c>
      <c r="E90" s="40"/>
      <c r="F90" s="218" t="s">
        <v>174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147</v>
      </c>
    </row>
    <row r="91" s="2" customFormat="1">
      <c r="A91" s="38"/>
      <c r="B91" s="39"/>
      <c r="C91" s="40"/>
      <c r="D91" s="222" t="s">
        <v>151</v>
      </c>
      <c r="E91" s="40"/>
      <c r="F91" s="223" t="s">
        <v>175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147</v>
      </c>
    </row>
    <row r="92" s="13" customFormat="1">
      <c r="A92" s="13"/>
      <c r="B92" s="224"/>
      <c r="C92" s="225"/>
      <c r="D92" s="217" t="s">
        <v>153</v>
      </c>
      <c r="E92" s="226" t="s">
        <v>19</v>
      </c>
      <c r="F92" s="227" t="s">
        <v>960</v>
      </c>
      <c r="G92" s="225"/>
      <c r="H92" s="228">
        <v>12.779999999999999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153</v>
      </c>
      <c r="AU92" s="234" t="s">
        <v>147</v>
      </c>
      <c r="AV92" s="13" t="s">
        <v>147</v>
      </c>
      <c r="AW92" s="13" t="s">
        <v>32</v>
      </c>
      <c r="AX92" s="13" t="s">
        <v>78</v>
      </c>
      <c r="AY92" s="234" t="s">
        <v>138</v>
      </c>
    </row>
    <row r="93" s="2" customFormat="1" ht="16.5" customHeight="1">
      <c r="A93" s="38"/>
      <c r="B93" s="39"/>
      <c r="C93" s="204" t="s">
        <v>147</v>
      </c>
      <c r="D93" s="204" t="s">
        <v>141</v>
      </c>
      <c r="E93" s="205" t="s">
        <v>961</v>
      </c>
      <c r="F93" s="206" t="s">
        <v>962</v>
      </c>
      <c r="G93" s="207" t="s">
        <v>144</v>
      </c>
      <c r="H93" s="208">
        <v>12.779999999999999</v>
      </c>
      <c r="I93" s="209"/>
      <c r="J93" s="210">
        <f>ROUND(I93*H93,2)</f>
        <v>0</v>
      </c>
      <c r="K93" s="206" t="s">
        <v>145</v>
      </c>
      <c r="L93" s="44"/>
      <c r="M93" s="211" t="s">
        <v>19</v>
      </c>
      <c r="N93" s="212" t="s">
        <v>42</v>
      </c>
      <c r="O93" s="84"/>
      <c r="P93" s="213">
        <f>O93*H93</f>
        <v>0</v>
      </c>
      <c r="Q93" s="213">
        <v>0.037999999999999999</v>
      </c>
      <c r="R93" s="213">
        <f>Q93*H93</f>
        <v>0.48563999999999996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146</v>
      </c>
      <c r="AT93" s="215" t="s">
        <v>141</v>
      </c>
      <c r="AU93" s="215" t="s">
        <v>147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147</v>
      </c>
      <c r="BK93" s="216">
        <f>ROUND(I93*H93,2)</f>
        <v>0</v>
      </c>
      <c r="BL93" s="17" t="s">
        <v>146</v>
      </c>
      <c r="BM93" s="215" t="s">
        <v>963</v>
      </c>
    </row>
    <row r="94" s="2" customFormat="1">
      <c r="A94" s="38"/>
      <c r="B94" s="39"/>
      <c r="C94" s="40"/>
      <c r="D94" s="217" t="s">
        <v>149</v>
      </c>
      <c r="E94" s="40"/>
      <c r="F94" s="218" t="s">
        <v>964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147</v>
      </c>
    </row>
    <row r="95" s="2" customFormat="1">
      <c r="A95" s="38"/>
      <c r="B95" s="39"/>
      <c r="C95" s="40"/>
      <c r="D95" s="222" t="s">
        <v>151</v>
      </c>
      <c r="E95" s="40"/>
      <c r="F95" s="223" t="s">
        <v>965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151</v>
      </c>
      <c r="AU95" s="17" t="s">
        <v>147</v>
      </c>
    </row>
    <row r="96" s="13" customFormat="1">
      <c r="A96" s="13"/>
      <c r="B96" s="224"/>
      <c r="C96" s="225"/>
      <c r="D96" s="217" t="s">
        <v>153</v>
      </c>
      <c r="E96" s="226" t="s">
        <v>19</v>
      </c>
      <c r="F96" s="227" t="s">
        <v>960</v>
      </c>
      <c r="G96" s="225"/>
      <c r="H96" s="228">
        <v>12.779999999999999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153</v>
      </c>
      <c r="AU96" s="234" t="s">
        <v>147</v>
      </c>
      <c r="AV96" s="13" t="s">
        <v>147</v>
      </c>
      <c r="AW96" s="13" t="s">
        <v>32</v>
      </c>
      <c r="AX96" s="13" t="s">
        <v>78</v>
      </c>
      <c r="AY96" s="234" t="s">
        <v>138</v>
      </c>
    </row>
    <row r="97" s="12" customFormat="1" ht="22.8" customHeight="1">
      <c r="A97" s="12"/>
      <c r="B97" s="188"/>
      <c r="C97" s="189"/>
      <c r="D97" s="190" t="s">
        <v>69</v>
      </c>
      <c r="E97" s="202" t="s">
        <v>192</v>
      </c>
      <c r="F97" s="202" t="s">
        <v>193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SUM(P98:P109)</f>
        <v>0</v>
      </c>
      <c r="Q97" s="196"/>
      <c r="R97" s="197">
        <f>SUM(R98:R109)</f>
        <v>0.00053200000000000003</v>
      </c>
      <c r="S97" s="196"/>
      <c r="T97" s="198">
        <f>SUM(T98:T109)</f>
        <v>0.92726999999999993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78</v>
      </c>
      <c r="AT97" s="200" t="s">
        <v>69</v>
      </c>
      <c r="AU97" s="200" t="s">
        <v>78</v>
      </c>
      <c r="AY97" s="199" t="s">
        <v>138</v>
      </c>
      <c r="BK97" s="201">
        <f>SUM(BK98:BK109)</f>
        <v>0</v>
      </c>
    </row>
    <row r="98" s="2" customFormat="1" ht="16.5" customHeight="1">
      <c r="A98" s="38"/>
      <c r="B98" s="39"/>
      <c r="C98" s="204" t="s">
        <v>139</v>
      </c>
      <c r="D98" s="204" t="s">
        <v>141</v>
      </c>
      <c r="E98" s="205" t="s">
        <v>966</v>
      </c>
      <c r="F98" s="206" t="s">
        <v>967</v>
      </c>
      <c r="G98" s="207" t="s">
        <v>968</v>
      </c>
      <c r="H98" s="208">
        <v>0.041000000000000002</v>
      </c>
      <c r="I98" s="209"/>
      <c r="J98" s="210">
        <f>ROUND(I98*H98,2)</f>
        <v>0</v>
      </c>
      <c r="K98" s="206" t="s">
        <v>145</v>
      </c>
      <c r="L98" s="44"/>
      <c r="M98" s="211" t="s">
        <v>19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1.8</v>
      </c>
      <c r="T98" s="214">
        <f>S98*H98</f>
        <v>0.073800000000000004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146</v>
      </c>
      <c r="AT98" s="215" t="s">
        <v>141</v>
      </c>
      <c r="AU98" s="215" t="s">
        <v>147</v>
      </c>
      <c r="AY98" s="17" t="s">
        <v>138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147</v>
      </c>
      <c r="BK98" s="216">
        <f>ROUND(I98*H98,2)</f>
        <v>0</v>
      </c>
      <c r="BL98" s="17" t="s">
        <v>146</v>
      </c>
      <c r="BM98" s="215" t="s">
        <v>969</v>
      </c>
    </row>
    <row r="99" s="2" customFormat="1">
      <c r="A99" s="38"/>
      <c r="B99" s="39"/>
      <c r="C99" s="40"/>
      <c r="D99" s="217" t="s">
        <v>149</v>
      </c>
      <c r="E99" s="40"/>
      <c r="F99" s="218" t="s">
        <v>970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147</v>
      </c>
    </row>
    <row r="100" s="2" customFormat="1">
      <c r="A100" s="38"/>
      <c r="B100" s="39"/>
      <c r="C100" s="40"/>
      <c r="D100" s="222" t="s">
        <v>151</v>
      </c>
      <c r="E100" s="40"/>
      <c r="F100" s="223" t="s">
        <v>971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151</v>
      </c>
      <c r="AU100" s="17" t="s">
        <v>147</v>
      </c>
    </row>
    <row r="101" s="13" customFormat="1">
      <c r="A101" s="13"/>
      <c r="B101" s="224"/>
      <c r="C101" s="225"/>
      <c r="D101" s="217" t="s">
        <v>153</v>
      </c>
      <c r="E101" s="226" t="s">
        <v>19</v>
      </c>
      <c r="F101" s="227" t="s">
        <v>972</v>
      </c>
      <c r="G101" s="225"/>
      <c r="H101" s="228">
        <v>0.041000000000000002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153</v>
      </c>
      <c r="AU101" s="234" t="s">
        <v>147</v>
      </c>
      <c r="AV101" s="13" t="s">
        <v>147</v>
      </c>
      <c r="AW101" s="13" t="s">
        <v>32</v>
      </c>
      <c r="AX101" s="13" t="s">
        <v>78</v>
      </c>
      <c r="AY101" s="234" t="s">
        <v>138</v>
      </c>
    </row>
    <row r="102" s="2" customFormat="1" ht="16.5" customHeight="1">
      <c r="A102" s="38"/>
      <c r="B102" s="39"/>
      <c r="C102" s="204" t="s">
        <v>146</v>
      </c>
      <c r="D102" s="204" t="s">
        <v>141</v>
      </c>
      <c r="E102" s="205" t="s">
        <v>973</v>
      </c>
      <c r="F102" s="206" t="s">
        <v>974</v>
      </c>
      <c r="G102" s="207" t="s">
        <v>197</v>
      </c>
      <c r="H102" s="208">
        <v>426</v>
      </c>
      <c r="I102" s="209"/>
      <c r="J102" s="210">
        <f>ROUND(I102*H102,2)</f>
        <v>0</v>
      </c>
      <c r="K102" s="206" t="s">
        <v>145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0.002</v>
      </c>
      <c r="T102" s="214">
        <f>S102*H102</f>
        <v>0.85199999999999998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146</v>
      </c>
      <c r="AT102" s="215" t="s">
        <v>141</v>
      </c>
      <c r="AU102" s="215" t="s">
        <v>147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147</v>
      </c>
      <c r="BK102" s="216">
        <f>ROUND(I102*H102,2)</f>
        <v>0</v>
      </c>
      <c r="BL102" s="17" t="s">
        <v>146</v>
      </c>
      <c r="BM102" s="215" t="s">
        <v>975</v>
      </c>
    </row>
    <row r="103" s="2" customFormat="1">
      <c r="A103" s="38"/>
      <c r="B103" s="39"/>
      <c r="C103" s="40"/>
      <c r="D103" s="217" t="s">
        <v>149</v>
      </c>
      <c r="E103" s="40"/>
      <c r="F103" s="218" t="s">
        <v>976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147</v>
      </c>
    </row>
    <row r="104" s="2" customFormat="1">
      <c r="A104" s="38"/>
      <c r="B104" s="39"/>
      <c r="C104" s="40"/>
      <c r="D104" s="222" t="s">
        <v>151</v>
      </c>
      <c r="E104" s="40"/>
      <c r="F104" s="223" t="s">
        <v>977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151</v>
      </c>
      <c r="AU104" s="17" t="s">
        <v>147</v>
      </c>
    </row>
    <row r="105" s="13" customFormat="1">
      <c r="A105" s="13"/>
      <c r="B105" s="224"/>
      <c r="C105" s="225"/>
      <c r="D105" s="217" t="s">
        <v>153</v>
      </c>
      <c r="E105" s="226" t="s">
        <v>19</v>
      </c>
      <c r="F105" s="227" t="s">
        <v>978</v>
      </c>
      <c r="G105" s="225"/>
      <c r="H105" s="228">
        <v>426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153</v>
      </c>
      <c r="AU105" s="234" t="s">
        <v>147</v>
      </c>
      <c r="AV105" s="13" t="s">
        <v>147</v>
      </c>
      <c r="AW105" s="13" t="s">
        <v>32</v>
      </c>
      <c r="AX105" s="13" t="s">
        <v>78</v>
      </c>
      <c r="AY105" s="234" t="s">
        <v>138</v>
      </c>
    </row>
    <row r="106" s="2" customFormat="1" ht="16.5" customHeight="1">
      <c r="A106" s="38"/>
      <c r="B106" s="39"/>
      <c r="C106" s="204" t="s">
        <v>194</v>
      </c>
      <c r="D106" s="204" t="s">
        <v>141</v>
      </c>
      <c r="E106" s="205" t="s">
        <v>979</v>
      </c>
      <c r="F106" s="206" t="s">
        <v>980</v>
      </c>
      <c r="G106" s="207" t="s">
        <v>197</v>
      </c>
      <c r="H106" s="208">
        <v>0.69999999999999996</v>
      </c>
      <c r="I106" s="209"/>
      <c r="J106" s="210">
        <f>ROUND(I106*H106,2)</f>
        <v>0</v>
      </c>
      <c r="K106" s="206" t="s">
        <v>145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0.00076000000000000004</v>
      </c>
      <c r="R106" s="213">
        <f>Q106*H106</f>
        <v>0.00053200000000000003</v>
      </c>
      <c r="S106" s="213">
        <v>0.0020999999999999999</v>
      </c>
      <c r="T106" s="214">
        <f>S106*H106</f>
        <v>0.0014699999999999997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146</v>
      </c>
      <c r="AT106" s="215" t="s">
        <v>141</v>
      </c>
      <c r="AU106" s="215" t="s">
        <v>147</v>
      </c>
      <c r="AY106" s="17" t="s">
        <v>138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147</v>
      </c>
      <c r="BK106" s="216">
        <f>ROUND(I106*H106,2)</f>
        <v>0</v>
      </c>
      <c r="BL106" s="17" t="s">
        <v>146</v>
      </c>
      <c r="BM106" s="215" t="s">
        <v>981</v>
      </c>
    </row>
    <row r="107" s="2" customFormat="1">
      <c r="A107" s="38"/>
      <c r="B107" s="39"/>
      <c r="C107" s="40"/>
      <c r="D107" s="217" t="s">
        <v>149</v>
      </c>
      <c r="E107" s="40"/>
      <c r="F107" s="218" t="s">
        <v>982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147</v>
      </c>
    </row>
    <row r="108" s="2" customFormat="1">
      <c r="A108" s="38"/>
      <c r="B108" s="39"/>
      <c r="C108" s="40"/>
      <c r="D108" s="222" t="s">
        <v>151</v>
      </c>
      <c r="E108" s="40"/>
      <c r="F108" s="223" t="s">
        <v>983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151</v>
      </c>
      <c r="AU108" s="17" t="s">
        <v>147</v>
      </c>
    </row>
    <row r="109" s="13" customFormat="1">
      <c r="A109" s="13"/>
      <c r="B109" s="224"/>
      <c r="C109" s="225"/>
      <c r="D109" s="217" t="s">
        <v>153</v>
      </c>
      <c r="E109" s="226" t="s">
        <v>19</v>
      </c>
      <c r="F109" s="227" t="s">
        <v>984</v>
      </c>
      <c r="G109" s="225"/>
      <c r="H109" s="228">
        <v>0.69999999999999996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147</v>
      </c>
      <c r="AV109" s="13" t="s">
        <v>147</v>
      </c>
      <c r="AW109" s="13" t="s">
        <v>32</v>
      </c>
      <c r="AX109" s="13" t="s">
        <v>78</v>
      </c>
      <c r="AY109" s="234" t="s">
        <v>138</v>
      </c>
    </row>
    <row r="110" s="12" customFormat="1" ht="22.8" customHeight="1">
      <c r="A110" s="12"/>
      <c r="B110" s="188"/>
      <c r="C110" s="189"/>
      <c r="D110" s="190" t="s">
        <v>69</v>
      </c>
      <c r="E110" s="202" t="s">
        <v>210</v>
      </c>
      <c r="F110" s="202" t="s">
        <v>211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SUM(P111:P123)</f>
        <v>0</v>
      </c>
      <c r="Q110" s="196"/>
      <c r="R110" s="197">
        <f>SUM(R111:R123)</f>
        <v>0</v>
      </c>
      <c r="S110" s="196"/>
      <c r="T110" s="198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78</v>
      </c>
      <c r="AT110" s="200" t="s">
        <v>69</v>
      </c>
      <c r="AU110" s="200" t="s">
        <v>78</v>
      </c>
      <c r="AY110" s="199" t="s">
        <v>138</v>
      </c>
      <c r="BK110" s="201">
        <f>SUM(BK111:BK123)</f>
        <v>0</v>
      </c>
    </row>
    <row r="111" s="2" customFormat="1" ht="16.5" customHeight="1">
      <c r="A111" s="38"/>
      <c r="B111" s="39"/>
      <c r="C111" s="204" t="s">
        <v>155</v>
      </c>
      <c r="D111" s="204" t="s">
        <v>141</v>
      </c>
      <c r="E111" s="205" t="s">
        <v>985</v>
      </c>
      <c r="F111" s="206" t="s">
        <v>986</v>
      </c>
      <c r="G111" s="207" t="s">
        <v>215</v>
      </c>
      <c r="H111" s="208">
        <v>0.92700000000000005</v>
      </c>
      <c r="I111" s="209"/>
      <c r="J111" s="210">
        <f>ROUND(I111*H111,2)</f>
        <v>0</v>
      </c>
      <c r="K111" s="206" t="s">
        <v>145</v>
      </c>
      <c r="L111" s="44"/>
      <c r="M111" s="211" t="s">
        <v>19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146</v>
      </c>
      <c r="AT111" s="215" t="s">
        <v>141</v>
      </c>
      <c r="AU111" s="215" t="s">
        <v>147</v>
      </c>
      <c r="AY111" s="17" t="s">
        <v>138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147</v>
      </c>
      <c r="BK111" s="216">
        <f>ROUND(I111*H111,2)</f>
        <v>0</v>
      </c>
      <c r="BL111" s="17" t="s">
        <v>146</v>
      </c>
      <c r="BM111" s="215" t="s">
        <v>987</v>
      </c>
    </row>
    <row r="112" s="2" customFormat="1">
      <c r="A112" s="38"/>
      <c r="B112" s="39"/>
      <c r="C112" s="40"/>
      <c r="D112" s="217" t="s">
        <v>149</v>
      </c>
      <c r="E112" s="40"/>
      <c r="F112" s="218" t="s">
        <v>988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147</v>
      </c>
    </row>
    <row r="113" s="2" customFormat="1">
      <c r="A113" s="38"/>
      <c r="B113" s="39"/>
      <c r="C113" s="40"/>
      <c r="D113" s="222" t="s">
        <v>151</v>
      </c>
      <c r="E113" s="40"/>
      <c r="F113" s="223" t="s">
        <v>989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151</v>
      </c>
      <c r="AU113" s="17" t="s">
        <v>147</v>
      </c>
    </row>
    <row r="114" s="2" customFormat="1" ht="16.5" customHeight="1">
      <c r="A114" s="38"/>
      <c r="B114" s="39"/>
      <c r="C114" s="204" t="s">
        <v>212</v>
      </c>
      <c r="D114" s="204" t="s">
        <v>141</v>
      </c>
      <c r="E114" s="205" t="s">
        <v>220</v>
      </c>
      <c r="F114" s="206" t="s">
        <v>221</v>
      </c>
      <c r="G114" s="207" t="s">
        <v>215</v>
      </c>
      <c r="H114" s="208">
        <v>0.92700000000000005</v>
      </c>
      <c r="I114" s="209"/>
      <c r="J114" s="210">
        <f>ROUND(I114*H114,2)</f>
        <v>0</v>
      </c>
      <c r="K114" s="206" t="s">
        <v>145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146</v>
      </c>
      <c r="AT114" s="215" t="s">
        <v>141</v>
      </c>
      <c r="AU114" s="215" t="s">
        <v>147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147</v>
      </c>
      <c r="BK114" s="216">
        <f>ROUND(I114*H114,2)</f>
        <v>0</v>
      </c>
      <c r="BL114" s="17" t="s">
        <v>146</v>
      </c>
      <c r="BM114" s="215" t="s">
        <v>990</v>
      </c>
    </row>
    <row r="115" s="2" customFormat="1">
      <c r="A115" s="38"/>
      <c r="B115" s="39"/>
      <c r="C115" s="40"/>
      <c r="D115" s="217" t="s">
        <v>149</v>
      </c>
      <c r="E115" s="40"/>
      <c r="F115" s="218" t="s">
        <v>223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147</v>
      </c>
    </row>
    <row r="116" s="2" customFormat="1">
      <c r="A116" s="38"/>
      <c r="B116" s="39"/>
      <c r="C116" s="40"/>
      <c r="D116" s="222" t="s">
        <v>151</v>
      </c>
      <c r="E116" s="40"/>
      <c r="F116" s="223" t="s">
        <v>224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151</v>
      </c>
      <c r="AU116" s="17" t="s">
        <v>147</v>
      </c>
    </row>
    <row r="117" s="2" customFormat="1" ht="16.5" customHeight="1">
      <c r="A117" s="38"/>
      <c r="B117" s="39"/>
      <c r="C117" s="204" t="s">
        <v>219</v>
      </c>
      <c r="D117" s="204" t="s">
        <v>141</v>
      </c>
      <c r="E117" s="205" t="s">
        <v>225</v>
      </c>
      <c r="F117" s="206" t="s">
        <v>226</v>
      </c>
      <c r="G117" s="207" t="s">
        <v>215</v>
      </c>
      <c r="H117" s="208">
        <v>11.124000000000001</v>
      </c>
      <c r="I117" s="209"/>
      <c r="J117" s="210">
        <f>ROUND(I117*H117,2)</f>
        <v>0</v>
      </c>
      <c r="K117" s="206" t="s">
        <v>145</v>
      </c>
      <c r="L117" s="44"/>
      <c r="M117" s="211" t="s">
        <v>19</v>
      </c>
      <c r="N117" s="212" t="s">
        <v>42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146</v>
      </c>
      <c r="AT117" s="215" t="s">
        <v>141</v>
      </c>
      <c r="AU117" s="215" t="s">
        <v>147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147</v>
      </c>
      <c r="BK117" s="216">
        <f>ROUND(I117*H117,2)</f>
        <v>0</v>
      </c>
      <c r="BL117" s="17" t="s">
        <v>146</v>
      </c>
      <c r="BM117" s="215" t="s">
        <v>991</v>
      </c>
    </row>
    <row r="118" s="2" customFormat="1">
      <c r="A118" s="38"/>
      <c r="B118" s="39"/>
      <c r="C118" s="40"/>
      <c r="D118" s="217" t="s">
        <v>149</v>
      </c>
      <c r="E118" s="40"/>
      <c r="F118" s="218" t="s">
        <v>228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147</v>
      </c>
    </row>
    <row r="119" s="2" customFormat="1">
      <c r="A119" s="38"/>
      <c r="B119" s="39"/>
      <c r="C119" s="40"/>
      <c r="D119" s="222" t="s">
        <v>151</v>
      </c>
      <c r="E119" s="40"/>
      <c r="F119" s="223" t="s">
        <v>229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147</v>
      </c>
    </row>
    <row r="120" s="13" customFormat="1">
      <c r="A120" s="13"/>
      <c r="B120" s="224"/>
      <c r="C120" s="225"/>
      <c r="D120" s="217" t="s">
        <v>153</v>
      </c>
      <c r="E120" s="225"/>
      <c r="F120" s="227" t="s">
        <v>992</v>
      </c>
      <c r="G120" s="225"/>
      <c r="H120" s="228">
        <v>11.124000000000001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147</v>
      </c>
      <c r="AV120" s="13" t="s">
        <v>147</v>
      </c>
      <c r="AW120" s="13" t="s">
        <v>4</v>
      </c>
      <c r="AX120" s="13" t="s">
        <v>78</v>
      </c>
      <c r="AY120" s="234" t="s">
        <v>138</v>
      </c>
    </row>
    <row r="121" s="2" customFormat="1" ht="21.75" customHeight="1">
      <c r="A121" s="38"/>
      <c r="B121" s="39"/>
      <c r="C121" s="204" t="s">
        <v>192</v>
      </c>
      <c r="D121" s="204" t="s">
        <v>141</v>
      </c>
      <c r="E121" s="205" t="s">
        <v>993</v>
      </c>
      <c r="F121" s="206" t="s">
        <v>994</v>
      </c>
      <c r="G121" s="207" t="s">
        <v>215</v>
      </c>
      <c r="H121" s="208">
        <v>0.92700000000000005</v>
      </c>
      <c r="I121" s="209"/>
      <c r="J121" s="210">
        <f>ROUND(I121*H121,2)</f>
        <v>0</v>
      </c>
      <c r="K121" s="206" t="s">
        <v>145</v>
      </c>
      <c r="L121" s="44"/>
      <c r="M121" s="211" t="s">
        <v>19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146</v>
      </c>
      <c r="AT121" s="215" t="s">
        <v>141</v>
      </c>
      <c r="AU121" s="215" t="s">
        <v>147</v>
      </c>
      <c r="AY121" s="17" t="s">
        <v>138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147</v>
      </c>
      <c r="BK121" s="216">
        <f>ROUND(I121*H121,2)</f>
        <v>0</v>
      </c>
      <c r="BL121" s="17" t="s">
        <v>146</v>
      </c>
      <c r="BM121" s="215" t="s">
        <v>995</v>
      </c>
    </row>
    <row r="122" s="2" customFormat="1">
      <c r="A122" s="38"/>
      <c r="B122" s="39"/>
      <c r="C122" s="40"/>
      <c r="D122" s="217" t="s">
        <v>149</v>
      </c>
      <c r="E122" s="40"/>
      <c r="F122" s="218" t="s">
        <v>996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147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997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147</v>
      </c>
    </row>
    <row r="124" s="12" customFormat="1" ht="22.8" customHeight="1">
      <c r="A124" s="12"/>
      <c r="B124" s="188"/>
      <c r="C124" s="189"/>
      <c r="D124" s="190" t="s">
        <v>69</v>
      </c>
      <c r="E124" s="202" t="s">
        <v>237</v>
      </c>
      <c r="F124" s="202" t="s">
        <v>238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SUM(P125:P127)</f>
        <v>0</v>
      </c>
      <c r="Q124" s="196"/>
      <c r="R124" s="197">
        <f>SUM(R125:R127)</f>
        <v>0</v>
      </c>
      <c r="S124" s="196"/>
      <c r="T124" s="198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78</v>
      </c>
      <c r="AT124" s="200" t="s">
        <v>69</v>
      </c>
      <c r="AU124" s="200" t="s">
        <v>78</v>
      </c>
      <c r="AY124" s="199" t="s">
        <v>138</v>
      </c>
      <c r="BK124" s="201">
        <f>SUM(BK125:BK127)</f>
        <v>0</v>
      </c>
    </row>
    <row r="125" s="2" customFormat="1" ht="16.5" customHeight="1">
      <c r="A125" s="38"/>
      <c r="B125" s="39"/>
      <c r="C125" s="204" t="s">
        <v>231</v>
      </c>
      <c r="D125" s="204" t="s">
        <v>141</v>
      </c>
      <c r="E125" s="205" t="s">
        <v>240</v>
      </c>
      <c r="F125" s="206" t="s">
        <v>241</v>
      </c>
      <c r="G125" s="207" t="s">
        <v>215</v>
      </c>
      <c r="H125" s="208">
        <v>1.202</v>
      </c>
      <c r="I125" s="209"/>
      <c r="J125" s="210">
        <f>ROUND(I125*H125,2)</f>
        <v>0</v>
      </c>
      <c r="K125" s="206" t="s">
        <v>145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146</v>
      </c>
      <c r="AT125" s="215" t="s">
        <v>141</v>
      </c>
      <c r="AU125" s="215" t="s">
        <v>147</v>
      </c>
      <c r="AY125" s="17" t="s">
        <v>138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147</v>
      </c>
      <c r="BK125" s="216">
        <f>ROUND(I125*H125,2)</f>
        <v>0</v>
      </c>
      <c r="BL125" s="17" t="s">
        <v>146</v>
      </c>
      <c r="BM125" s="215" t="s">
        <v>998</v>
      </c>
    </row>
    <row r="126" s="2" customFormat="1">
      <c r="A126" s="38"/>
      <c r="B126" s="39"/>
      <c r="C126" s="40"/>
      <c r="D126" s="217" t="s">
        <v>149</v>
      </c>
      <c r="E126" s="40"/>
      <c r="F126" s="218" t="s">
        <v>243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147</v>
      </c>
    </row>
    <row r="127" s="2" customFormat="1">
      <c r="A127" s="38"/>
      <c r="B127" s="39"/>
      <c r="C127" s="40"/>
      <c r="D127" s="222" t="s">
        <v>151</v>
      </c>
      <c r="E127" s="40"/>
      <c r="F127" s="223" t="s">
        <v>244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151</v>
      </c>
      <c r="AU127" s="17" t="s">
        <v>147</v>
      </c>
    </row>
    <row r="128" s="12" customFormat="1" ht="25.92" customHeight="1">
      <c r="A128" s="12"/>
      <c r="B128" s="188"/>
      <c r="C128" s="189"/>
      <c r="D128" s="190" t="s">
        <v>69</v>
      </c>
      <c r="E128" s="191" t="s">
        <v>245</v>
      </c>
      <c r="F128" s="191" t="s">
        <v>246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</f>
        <v>0</v>
      </c>
      <c r="Q128" s="196"/>
      <c r="R128" s="197">
        <f>R129</f>
        <v>0.22751750000000004</v>
      </c>
      <c r="S128" s="196"/>
      <c r="T128" s="198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147</v>
      </c>
      <c r="AT128" s="200" t="s">
        <v>69</v>
      </c>
      <c r="AU128" s="200" t="s">
        <v>70</v>
      </c>
      <c r="AY128" s="199" t="s">
        <v>138</v>
      </c>
      <c r="BK128" s="201">
        <f>BK129</f>
        <v>0</v>
      </c>
    </row>
    <row r="129" s="12" customFormat="1" ht="22.8" customHeight="1">
      <c r="A129" s="12"/>
      <c r="B129" s="188"/>
      <c r="C129" s="189"/>
      <c r="D129" s="190" t="s">
        <v>69</v>
      </c>
      <c r="E129" s="202" t="s">
        <v>999</v>
      </c>
      <c r="F129" s="202" t="s">
        <v>1000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SUM(P130:P251)</f>
        <v>0</v>
      </c>
      <c r="Q129" s="196"/>
      <c r="R129" s="197">
        <f>SUM(R130:R251)</f>
        <v>0.22751750000000004</v>
      </c>
      <c r="S129" s="196"/>
      <c r="T129" s="198">
        <f>SUM(T130:T251)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147</v>
      </c>
      <c r="AT129" s="200" t="s">
        <v>69</v>
      </c>
      <c r="AU129" s="200" t="s">
        <v>78</v>
      </c>
      <c r="AY129" s="199" t="s">
        <v>138</v>
      </c>
      <c r="BK129" s="201">
        <f>SUM(BK130:BK251)</f>
        <v>0</v>
      </c>
    </row>
    <row r="130" s="2" customFormat="1" ht="16.5" customHeight="1">
      <c r="A130" s="38"/>
      <c r="B130" s="39"/>
      <c r="C130" s="204" t="s">
        <v>239</v>
      </c>
      <c r="D130" s="204" t="s">
        <v>141</v>
      </c>
      <c r="E130" s="205" t="s">
        <v>1001</v>
      </c>
      <c r="F130" s="206" t="s">
        <v>1002</v>
      </c>
      <c r="G130" s="207" t="s">
        <v>278</v>
      </c>
      <c r="H130" s="208">
        <v>57</v>
      </c>
      <c r="I130" s="209"/>
      <c r="J130" s="210">
        <f>ROUND(I130*H130,2)</f>
        <v>0</v>
      </c>
      <c r="K130" s="206" t="s">
        <v>145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252</v>
      </c>
      <c r="AT130" s="215" t="s">
        <v>141</v>
      </c>
      <c r="AU130" s="215" t="s">
        <v>147</v>
      </c>
      <c r="AY130" s="17" t="s">
        <v>138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147</v>
      </c>
      <c r="BK130" s="216">
        <f>ROUND(I130*H130,2)</f>
        <v>0</v>
      </c>
      <c r="BL130" s="17" t="s">
        <v>252</v>
      </c>
      <c r="BM130" s="215" t="s">
        <v>1003</v>
      </c>
    </row>
    <row r="131" s="2" customFormat="1">
      <c r="A131" s="38"/>
      <c r="B131" s="39"/>
      <c r="C131" s="40"/>
      <c r="D131" s="217" t="s">
        <v>149</v>
      </c>
      <c r="E131" s="40"/>
      <c r="F131" s="218" t="s">
        <v>1004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147</v>
      </c>
    </row>
    <row r="132" s="2" customFormat="1">
      <c r="A132" s="38"/>
      <c r="B132" s="39"/>
      <c r="C132" s="40"/>
      <c r="D132" s="222" t="s">
        <v>151</v>
      </c>
      <c r="E132" s="40"/>
      <c r="F132" s="223" t="s">
        <v>1005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147</v>
      </c>
    </row>
    <row r="133" s="2" customFormat="1" ht="16.5" customHeight="1">
      <c r="A133" s="38"/>
      <c r="B133" s="39"/>
      <c r="C133" s="246" t="s">
        <v>249</v>
      </c>
      <c r="D133" s="246" t="s">
        <v>259</v>
      </c>
      <c r="E133" s="247" t="s">
        <v>1006</v>
      </c>
      <c r="F133" s="248" t="s">
        <v>1007</v>
      </c>
      <c r="G133" s="249" t="s">
        <v>278</v>
      </c>
      <c r="H133" s="250">
        <v>57</v>
      </c>
      <c r="I133" s="251"/>
      <c r="J133" s="252">
        <f>ROUND(I133*H133,2)</f>
        <v>0</v>
      </c>
      <c r="K133" s="248" t="s">
        <v>145</v>
      </c>
      <c r="L133" s="253"/>
      <c r="M133" s="254" t="s">
        <v>19</v>
      </c>
      <c r="N133" s="255" t="s">
        <v>42</v>
      </c>
      <c r="O133" s="84"/>
      <c r="P133" s="213">
        <f>O133*H133</f>
        <v>0</v>
      </c>
      <c r="Q133" s="213">
        <v>4.0000000000000003E-05</v>
      </c>
      <c r="R133" s="213">
        <f>Q133*H133</f>
        <v>0.0022800000000000003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263</v>
      </c>
      <c r="AT133" s="215" t="s">
        <v>259</v>
      </c>
      <c r="AU133" s="215" t="s">
        <v>147</v>
      </c>
      <c r="AY133" s="17" t="s">
        <v>138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147</v>
      </c>
      <c r="BK133" s="216">
        <f>ROUND(I133*H133,2)</f>
        <v>0</v>
      </c>
      <c r="BL133" s="17" t="s">
        <v>252</v>
      </c>
      <c r="BM133" s="215" t="s">
        <v>1008</v>
      </c>
    </row>
    <row r="134" s="2" customFormat="1">
      <c r="A134" s="38"/>
      <c r="B134" s="39"/>
      <c r="C134" s="40"/>
      <c r="D134" s="217" t="s">
        <v>149</v>
      </c>
      <c r="E134" s="40"/>
      <c r="F134" s="218" t="s">
        <v>1007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147</v>
      </c>
    </row>
    <row r="135" s="2" customFormat="1" ht="16.5" customHeight="1">
      <c r="A135" s="38"/>
      <c r="B135" s="39"/>
      <c r="C135" s="204" t="s">
        <v>258</v>
      </c>
      <c r="D135" s="204" t="s">
        <v>141</v>
      </c>
      <c r="E135" s="205" t="s">
        <v>1009</v>
      </c>
      <c r="F135" s="206" t="s">
        <v>1010</v>
      </c>
      <c r="G135" s="207" t="s">
        <v>197</v>
      </c>
      <c r="H135" s="208">
        <v>153</v>
      </c>
      <c r="I135" s="209"/>
      <c r="J135" s="210">
        <f>ROUND(I135*H135,2)</f>
        <v>0</v>
      </c>
      <c r="K135" s="206" t="s">
        <v>145</v>
      </c>
      <c r="L135" s="44"/>
      <c r="M135" s="211" t="s">
        <v>19</v>
      </c>
      <c r="N135" s="212" t="s">
        <v>42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252</v>
      </c>
      <c r="AT135" s="215" t="s">
        <v>141</v>
      </c>
      <c r="AU135" s="215" t="s">
        <v>147</v>
      </c>
      <c r="AY135" s="17" t="s">
        <v>138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147</v>
      </c>
      <c r="BK135" s="216">
        <f>ROUND(I135*H135,2)</f>
        <v>0</v>
      </c>
      <c r="BL135" s="17" t="s">
        <v>252</v>
      </c>
      <c r="BM135" s="215" t="s">
        <v>1011</v>
      </c>
    </row>
    <row r="136" s="2" customFormat="1">
      <c r="A136" s="38"/>
      <c r="B136" s="39"/>
      <c r="C136" s="40"/>
      <c r="D136" s="217" t="s">
        <v>149</v>
      </c>
      <c r="E136" s="40"/>
      <c r="F136" s="218" t="s">
        <v>1012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147</v>
      </c>
    </row>
    <row r="137" s="2" customFormat="1">
      <c r="A137" s="38"/>
      <c r="B137" s="39"/>
      <c r="C137" s="40"/>
      <c r="D137" s="222" t="s">
        <v>151</v>
      </c>
      <c r="E137" s="40"/>
      <c r="F137" s="223" t="s">
        <v>1013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151</v>
      </c>
      <c r="AU137" s="17" t="s">
        <v>147</v>
      </c>
    </row>
    <row r="138" s="13" customFormat="1">
      <c r="A138" s="13"/>
      <c r="B138" s="224"/>
      <c r="C138" s="225"/>
      <c r="D138" s="217" t="s">
        <v>153</v>
      </c>
      <c r="E138" s="226" t="s">
        <v>19</v>
      </c>
      <c r="F138" s="227" t="s">
        <v>1014</v>
      </c>
      <c r="G138" s="225"/>
      <c r="H138" s="228">
        <v>153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153</v>
      </c>
      <c r="AU138" s="234" t="s">
        <v>147</v>
      </c>
      <c r="AV138" s="13" t="s">
        <v>147</v>
      </c>
      <c r="AW138" s="13" t="s">
        <v>32</v>
      </c>
      <c r="AX138" s="13" t="s">
        <v>78</v>
      </c>
      <c r="AY138" s="234" t="s">
        <v>138</v>
      </c>
    </row>
    <row r="139" s="2" customFormat="1" ht="16.5" customHeight="1">
      <c r="A139" s="38"/>
      <c r="B139" s="39"/>
      <c r="C139" s="246" t="s">
        <v>268</v>
      </c>
      <c r="D139" s="246" t="s">
        <v>259</v>
      </c>
      <c r="E139" s="247" t="s">
        <v>1015</v>
      </c>
      <c r="F139" s="248" t="s">
        <v>1016</v>
      </c>
      <c r="G139" s="249" t="s">
        <v>197</v>
      </c>
      <c r="H139" s="250">
        <v>175.94999999999999</v>
      </c>
      <c r="I139" s="251"/>
      <c r="J139" s="252">
        <f>ROUND(I139*H139,2)</f>
        <v>0</v>
      </c>
      <c r="K139" s="248" t="s">
        <v>145</v>
      </c>
      <c r="L139" s="253"/>
      <c r="M139" s="254" t="s">
        <v>19</v>
      </c>
      <c r="N139" s="255" t="s">
        <v>42</v>
      </c>
      <c r="O139" s="84"/>
      <c r="P139" s="213">
        <f>O139*H139</f>
        <v>0</v>
      </c>
      <c r="Q139" s="213">
        <v>0.00012</v>
      </c>
      <c r="R139" s="213">
        <f>Q139*H139</f>
        <v>0.021114000000000001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263</v>
      </c>
      <c r="AT139" s="215" t="s">
        <v>259</v>
      </c>
      <c r="AU139" s="215" t="s">
        <v>147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147</v>
      </c>
      <c r="BK139" s="216">
        <f>ROUND(I139*H139,2)</f>
        <v>0</v>
      </c>
      <c r="BL139" s="17" t="s">
        <v>252</v>
      </c>
      <c r="BM139" s="215" t="s">
        <v>1017</v>
      </c>
    </row>
    <row r="140" s="2" customFormat="1">
      <c r="A140" s="38"/>
      <c r="B140" s="39"/>
      <c r="C140" s="40"/>
      <c r="D140" s="217" t="s">
        <v>149</v>
      </c>
      <c r="E140" s="40"/>
      <c r="F140" s="218" t="s">
        <v>1016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147</v>
      </c>
    </row>
    <row r="141" s="13" customFormat="1">
      <c r="A141" s="13"/>
      <c r="B141" s="224"/>
      <c r="C141" s="225"/>
      <c r="D141" s="217" t="s">
        <v>153</v>
      </c>
      <c r="E141" s="225"/>
      <c r="F141" s="227" t="s">
        <v>1018</v>
      </c>
      <c r="G141" s="225"/>
      <c r="H141" s="228">
        <v>175.94999999999999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153</v>
      </c>
      <c r="AU141" s="234" t="s">
        <v>147</v>
      </c>
      <c r="AV141" s="13" t="s">
        <v>147</v>
      </c>
      <c r="AW141" s="13" t="s">
        <v>4</v>
      </c>
      <c r="AX141" s="13" t="s">
        <v>78</v>
      </c>
      <c r="AY141" s="234" t="s">
        <v>138</v>
      </c>
    </row>
    <row r="142" s="2" customFormat="1" ht="16.5" customHeight="1">
      <c r="A142" s="38"/>
      <c r="B142" s="39"/>
      <c r="C142" s="204" t="s">
        <v>8</v>
      </c>
      <c r="D142" s="204" t="s">
        <v>141</v>
      </c>
      <c r="E142" s="205" t="s">
        <v>1019</v>
      </c>
      <c r="F142" s="206" t="s">
        <v>1020</v>
      </c>
      <c r="G142" s="207" t="s">
        <v>197</v>
      </c>
      <c r="H142" s="208">
        <v>297</v>
      </c>
      <c r="I142" s="209"/>
      <c r="J142" s="210">
        <f>ROUND(I142*H142,2)</f>
        <v>0</v>
      </c>
      <c r="K142" s="206" t="s">
        <v>145</v>
      </c>
      <c r="L142" s="44"/>
      <c r="M142" s="211" t="s">
        <v>19</v>
      </c>
      <c r="N142" s="212" t="s">
        <v>42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252</v>
      </c>
      <c r="AT142" s="215" t="s">
        <v>141</v>
      </c>
      <c r="AU142" s="215" t="s">
        <v>147</v>
      </c>
      <c r="AY142" s="17" t="s">
        <v>138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147</v>
      </c>
      <c r="BK142" s="216">
        <f>ROUND(I142*H142,2)</f>
        <v>0</v>
      </c>
      <c r="BL142" s="17" t="s">
        <v>252</v>
      </c>
      <c r="BM142" s="215" t="s">
        <v>1021</v>
      </c>
    </row>
    <row r="143" s="2" customFormat="1">
      <c r="A143" s="38"/>
      <c r="B143" s="39"/>
      <c r="C143" s="40"/>
      <c r="D143" s="217" t="s">
        <v>149</v>
      </c>
      <c r="E143" s="40"/>
      <c r="F143" s="218" t="s">
        <v>1022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147</v>
      </c>
    </row>
    <row r="144" s="2" customFormat="1">
      <c r="A144" s="38"/>
      <c r="B144" s="39"/>
      <c r="C144" s="40"/>
      <c r="D144" s="222" t="s">
        <v>151</v>
      </c>
      <c r="E144" s="40"/>
      <c r="F144" s="223" t="s">
        <v>1023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147</v>
      </c>
    </row>
    <row r="145" s="13" customFormat="1">
      <c r="A145" s="13"/>
      <c r="B145" s="224"/>
      <c r="C145" s="225"/>
      <c r="D145" s="217" t="s">
        <v>153</v>
      </c>
      <c r="E145" s="226" t="s">
        <v>19</v>
      </c>
      <c r="F145" s="227" t="s">
        <v>1024</v>
      </c>
      <c r="G145" s="225"/>
      <c r="H145" s="228">
        <v>297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153</v>
      </c>
      <c r="AU145" s="234" t="s">
        <v>147</v>
      </c>
      <c r="AV145" s="13" t="s">
        <v>147</v>
      </c>
      <c r="AW145" s="13" t="s">
        <v>32</v>
      </c>
      <c r="AX145" s="13" t="s">
        <v>78</v>
      </c>
      <c r="AY145" s="234" t="s">
        <v>138</v>
      </c>
    </row>
    <row r="146" s="2" customFormat="1" ht="16.5" customHeight="1">
      <c r="A146" s="38"/>
      <c r="B146" s="39"/>
      <c r="C146" s="246" t="s">
        <v>252</v>
      </c>
      <c r="D146" s="246" t="s">
        <v>259</v>
      </c>
      <c r="E146" s="247" t="s">
        <v>1025</v>
      </c>
      <c r="F146" s="248" t="s">
        <v>1026</v>
      </c>
      <c r="G146" s="249" t="s">
        <v>197</v>
      </c>
      <c r="H146" s="250">
        <v>341.55000000000001</v>
      </c>
      <c r="I146" s="251"/>
      <c r="J146" s="252">
        <f>ROUND(I146*H146,2)</f>
        <v>0</v>
      </c>
      <c r="K146" s="248" t="s">
        <v>145</v>
      </c>
      <c r="L146" s="253"/>
      <c r="M146" s="254" t="s">
        <v>19</v>
      </c>
      <c r="N146" s="255" t="s">
        <v>42</v>
      </c>
      <c r="O146" s="84"/>
      <c r="P146" s="213">
        <f>O146*H146</f>
        <v>0</v>
      </c>
      <c r="Q146" s="213">
        <v>0.00017000000000000001</v>
      </c>
      <c r="R146" s="213">
        <f>Q146*H146</f>
        <v>0.058063500000000004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263</v>
      </c>
      <c r="AT146" s="215" t="s">
        <v>259</v>
      </c>
      <c r="AU146" s="215" t="s">
        <v>147</v>
      </c>
      <c r="AY146" s="17" t="s">
        <v>138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147</v>
      </c>
      <c r="BK146" s="216">
        <f>ROUND(I146*H146,2)</f>
        <v>0</v>
      </c>
      <c r="BL146" s="17" t="s">
        <v>252</v>
      </c>
      <c r="BM146" s="215" t="s">
        <v>1027</v>
      </c>
    </row>
    <row r="147" s="2" customFormat="1">
      <c r="A147" s="38"/>
      <c r="B147" s="39"/>
      <c r="C147" s="40"/>
      <c r="D147" s="217" t="s">
        <v>149</v>
      </c>
      <c r="E147" s="40"/>
      <c r="F147" s="218" t="s">
        <v>1026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147</v>
      </c>
    </row>
    <row r="148" s="13" customFormat="1">
      <c r="A148" s="13"/>
      <c r="B148" s="224"/>
      <c r="C148" s="225"/>
      <c r="D148" s="217" t="s">
        <v>153</v>
      </c>
      <c r="E148" s="225"/>
      <c r="F148" s="227" t="s">
        <v>1028</v>
      </c>
      <c r="G148" s="225"/>
      <c r="H148" s="228">
        <v>341.55000000000001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153</v>
      </c>
      <c r="AU148" s="234" t="s">
        <v>147</v>
      </c>
      <c r="AV148" s="13" t="s">
        <v>147</v>
      </c>
      <c r="AW148" s="13" t="s">
        <v>4</v>
      </c>
      <c r="AX148" s="13" t="s">
        <v>78</v>
      </c>
      <c r="AY148" s="234" t="s">
        <v>138</v>
      </c>
    </row>
    <row r="149" s="2" customFormat="1" ht="16.5" customHeight="1">
      <c r="A149" s="38"/>
      <c r="B149" s="39"/>
      <c r="C149" s="204" t="s">
        <v>285</v>
      </c>
      <c r="D149" s="204" t="s">
        <v>141</v>
      </c>
      <c r="E149" s="205" t="s">
        <v>1029</v>
      </c>
      <c r="F149" s="206" t="s">
        <v>1030</v>
      </c>
      <c r="G149" s="207" t="s">
        <v>197</v>
      </c>
      <c r="H149" s="208">
        <v>27</v>
      </c>
      <c r="I149" s="209"/>
      <c r="J149" s="210">
        <f>ROUND(I149*H149,2)</f>
        <v>0</v>
      </c>
      <c r="K149" s="206" t="s">
        <v>145</v>
      </c>
      <c r="L149" s="44"/>
      <c r="M149" s="211" t="s">
        <v>19</v>
      </c>
      <c r="N149" s="212" t="s">
        <v>42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252</v>
      </c>
      <c r="AT149" s="215" t="s">
        <v>141</v>
      </c>
      <c r="AU149" s="215" t="s">
        <v>147</v>
      </c>
      <c r="AY149" s="17" t="s">
        <v>138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147</v>
      </c>
      <c r="BK149" s="216">
        <f>ROUND(I149*H149,2)</f>
        <v>0</v>
      </c>
      <c r="BL149" s="17" t="s">
        <v>252</v>
      </c>
      <c r="BM149" s="215" t="s">
        <v>1031</v>
      </c>
    </row>
    <row r="150" s="2" customFormat="1">
      <c r="A150" s="38"/>
      <c r="B150" s="39"/>
      <c r="C150" s="40"/>
      <c r="D150" s="217" t="s">
        <v>149</v>
      </c>
      <c r="E150" s="40"/>
      <c r="F150" s="218" t="s">
        <v>1032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147</v>
      </c>
    </row>
    <row r="151" s="2" customFormat="1">
      <c r="A151" s="38"/>
      <c r="B151" s="39"/>
      <c r="C151" s="40"/>
      <c r="D151" s="222" t="s">
        <v>151</v>
      </c>
      <c r="E151" s="40"/>
      <c r="F151" s="223" t="s">
        <v>1033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147</v>
      </c>
    </row>
    <row r="152" s="2" customFormat="1" ht="16.5" customHeight="1">
      <c r="A152" s="38"/>
      <c r="B152" s="39"/>
      <c r="C152" s="246" t="s">
        <v>293</v>
      </c>
      <c r="D152" s="246" t="s">
        <v>259</v>
      </c>
      <c r="E152" s="247" t="s">
        <v>1034</v>
      </c>
      <c r="F152" s="248" t="s">
        <v>1035</v>
      </c>
      <c r="G152" s="249" t="s">
        <v>197</v>
      </c>
      <c r="H152" s="250">
        <v>31.050000000000001</v>
      </c>
      <c r="I152" s="251"/>
      <c r="J152" s="252">
        <f>ROUND(I152*H152,2)</f>
        <v>0</v>
      </c>
      <c r="K152" s="248" t="s">
        <v>145</v>
      </c>
      <c r="L152" s="253"/>
      <c r="M152" s="254" t="s">
        <v>19</v>
      </c>
      <c r="N152" s="255" t="s">
        <v>42</v>
      </c>
      <c r="O152" s="84"/>
      <c r="P152" s="213">
        <f>O152*H152</f>
        <v>0</v>
      </c>
      <c r="Q152" s="213">
        <v>0.00064000000000000005</v>
      </c>
      <c r="R152" s="213">
        <f>Q152*H152</f>
        <v>0.019872000000000001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263</v>
      </c>
      <c r="AT152" s="215" t="s">
        <v>259</v>
      </c>
      <c r="AU152" s="215" t="s">
        <v>147</v>
      </c>
      <c r="AY152" s="17" t="s">
        <v>138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147</v>
      </c>
      <c r="BK152" s="216">
        <f>ROUND(I152*H152,2)</f>
        <v>0</v>
      </c>
      <c r="BL152" s="17" t="s">
        <v>252</v>
      </c>
      <c r="BM152" s="215" t="s">
        <v>1036</v>
      </c>
    </row>
    <row r="153" s="2" customFormat="1">
      <c r="A153" s="38"/>
      <c r="B153" s="39"/>
      <c r="C153" s="40"/>
      <c r="D153" s="217" t="s">
        <v>149</v>
      </c>
      <c r="E153" s="40"/>
      <c r="F153" s="218" t="s">
        <v>1035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147</v>
      </c>
    </row>
    <row r="154" s="13" customFormat="1">
      <c r="A154" s="13"/>
      <c r="B154" s="224"/>
      <c r="C154" s="225"/>
      <c r="D154" s="217" t="s">
        <v>153</v>
      </c>
      <c r="E154" s="225"/>
      <c r="F154" s="227" t="s">
        <v>1037</v>
      </c>
      <c r="G154" s="225"/>
      <c r="H154" s="228">
        <v>31.050000000000001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153</v>
      </c>
      <c r="AU154" s="234" t="s">
        <v>147</v>
      </c>
      <c r="AV154" s="13" t="s">
        <v>147</v>
      </c>
      <c r="AW154" s="13" t="s">
        <v>4</v>
      </c>
      <c r="AX154" s="13" t="s">
        <v>78</v>
      </c>
      <c r="AY154" s="234" t="s">
        <v>138</v>
      </c>
    </row>
    <row r="155" s="2" customFormat="1" ht="16.5" customHeight="1">
      <c r="A155" s="38"/>
      <c r="B155" s="39"/>
      <c r="C155" s="204" t="s">
        <v>300</v>
      </c>
      <c r="D155" s="204" t="s">
        <v>141</v>
      </c>
      <c r="E155" s="205" t="s">
        <v>1038</v>
      </c>
      <c r="F155" s="206" t="s">
        <v>1039</v>
      </c>
      <c r="G155" s="207" t="s">
        <v>197</v>
      </c>
      <c r="H155" s="208">
        <v>17</v>
      </c>
      <c r="I155" s="209"/>
      <c r="J155" s="210">
        <f>ROUND(I155*H155,2)</f>
        <v>0</v>
      </c>
      <c r="K155" s="206" t="s">
        <v>145</v>
      </c>
      <c r="L155" s="44"/>
      <c r="M155" s="211" t="s">
        <v>19</v>
      </c>
      <c r="N155" s="212" t="s">
        <v>42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252</v>
      </c>
      <c r="AT155" s="215" t="s">
        <v>141</v>
      </c>
      <c r="AU155" s="215" t="s">
        <v>147</v>
      </c>
      <c r="AY155" s="17" t="s">
        <v>138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147</v>
      </c>
      <c r="BK155" s="216">
        <f>ROUND(I155*H155,2)</f>
        <v>0</v>
      </c>
      <c r="BL155" s="17" t="s">
        <v>252</v>
      </c>
      <c r="BM155" s="215" t="s">
        <v>1040</v>
      </c>
    </row>
    <row r="156" s="2" customFormat="1">
      <c r="A156" s="38"/>
      <c r="B156" s="39"/>
      <c r="C156" s="40"/>
      <c r="D156" s="217" t="s">
        <v>149</v>
      </c>
      <c r="E156" s="40"/>
      <c r="F156" s="218" t="s">
        <v>1041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147</v>
      </c>
    </row>
    <row r="157" s="2" customFormat="1">
      <c r="A157" s="38"/>
      <c r="B157" s="39"/>
      <c r="C157" s="40"/>
      <c r="D157" s="222" t="s">
        <v>151</v>
      </c>
      <c r="E157" s="40"/>
      <c r="F157" s="223" t="s">
        <v>1042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147</v>
      </c>
    </row>
    <row r="158" s="2" customFormat="1" ht="16.5" customHeight="1">
      <c r="A158" s="38"/>
      <c r="B158" s="39"/>
      <c r="C158" s="246" t="s">
        <v>308</v>
      </c>
      <c r="D158" s="246" t="s">
        <v>259</v>
      </c>
      <c r="E158" s="247" t="s">
        <v>1043</v>
      </c>
      <c r="F158" s="248" t="s">
        <v>1044</v>
      </c>
      <c r="G158" s="249" t="s">
        <v>197</v>
      </c>
      <c r="H158" s="250">
        <v>19.550000000000001</v>
      </c>
      <c r="I158" s="251"/>
      <c r="J158" s="252">
        <f>ROUND(I158*H158,2)</f>
        <v>0</v>
      </c>
      <c r="K158" s="248" t="s">
        <v>145</v>
      </c>
      <c r="L158" s="253"/>
      <c r="M158" s="254" t="s">
        <v>19</v>
      </c>
      <c r="N158" s="255" t="s">
        <v>42</v>
      </c>
      <c r="O158" s="84"/>
      <c r="P158" s="213">
        <f>O158*H158</f>
        <v>0</v>
      </c>
      <c r="Q158" s="213">
        <v>0.00016000000000000001</v>
      </c>
      <c r="R158" s="213">
        <f>Q158*H158</f>
        <v>0.0031280000000000006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263</v>
      </c>
      <c r="AT158" s="215" t="s">
        <v>259</v>
      </c>
      <c r="AU158" s="215" t="s">
        <v>147</v>
      </c>
      <c r="AY158" s="17" t="s">
        <v>138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147</v>
      </c>
      <c r="BK158" s="216">
        <f>ROUND(I158*H158,2)</f>
        <v>0</v>
      </c>
      <c r="BL158" s="17" t="s">
        <v>252</v>
      </c>
      <c r="BM158" s="215" t="s">
        <v>1045</v>
      </c>
    </row>
    <row r="159" s="2" customFormat="1">
      <c r="A159" s="38"/>
      <c r="B159" s="39"/>
      <c r="C159" s="40"/>
      <c r="D159" s="217" t="s">
        <v>149</v>
      </c>
      <c r="E159" s="40"/>
      <c r="F159" s="218" t="s">
        <v>1044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147</v>
      </c>
    </row>
    <row r="160" s="13" customFormat="1">
      <c r="A160" s="13"/>
      <c r="B160" s="224"/>
      <c r="C160" s="225"/>
      <c r="D160" s="217" t="s">
        <v>153</v>
      </c>
      <c r="E160" s="225"/>
      <c r="F160" s="227" t="s">
        <v>1046</v>
      </c>
      <c r="G160" s="225"/>
      <c r="H160" s="228">
        <v>19.550000000000001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153</v>
      </c>
      <c r="AU160" s="234" t="s">
        <v>147</v>
      </c>
      <c r="AV160" s="13" t="s">
        <v>147</v>
      </c>
      <c r="AW160" s="13" t="s">
        <v>4</v>
      </c>
      <c r="AX160" s="13" t="s">
        <v>78</v>
      </c>
      <c r="AY160" s="234" t="s">
        <v>138</v>
      </c>
    </row>
    <row r="161" s="2" customFormat="1" ht="16.5" customHeight="1">
      <c r="A161" s="38"/>
      <c r="B161" s="39"/>
      <c r="C161" s="204" t="s">
        <v>7</v>
      </c>
      <c r="D161" s="204" t="s">
        <v>141</v>
      </c>
      <c r="E161" s="205" t="s">
        <v>1047</v>
      </c>
      <c r="F161" s="206" t="s">
        <v>1048</v>
      </c>
      <c r="G161" s="207" t="s">
        <v>278</v>
      </c>
      <c r="H161" s="208">
        <v>54</v>
      </c>
      <c r="I161" s="209"/>
      <c r="J161" s="210">
        <f>ROUND(I161*H161,2)</f>
        <v>0</v>
      </c>
      <c r="K161" s="206" t="s">
        <v>145</v>
      </c>
      <c r="L161" s="44"/>
      <c r="M161" s="211" t="s">
        <v>19</v>
      </c>
      <c r="N161" s="212" t="s">
        <v>42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252</v>
      </c>
      <c r="AT161" s="215" t="s">
        <v>141</v>
      </c>
      <c r="AU161" s="215" t="s">
        <v>147</v>
      </c>
      <c r="AY161" s="17" t="s">
        <v>138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147</v>
      </c>
      <c r="BK161" s="216">
        <f>ROUND(I161*H161,2)</f>
        <v>0</v>
      </c>
      <c r="BL161" s="17" t="s">
        <v>252</v>
      </c>
      <c r="BM161" s="215" t="s">
        <v>1049</v>
      </c>
    </row>
    <row r="162" s="2" customFormat="1">
      <c r="A162" s="38"/>
      <c r="B162" s="39"/>
      <c r="C162" s="40"/>
      <c r="D162" s="217" t="s">
        <v>149</v>
      </c>
      <c r="E162" s="40"/>
      <c r="F162" s="218" t="s">
        <v>1050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147</v>
      </c>
    </row>
    <row r="163" s="2" customFormat="1">
      <c r="A163" s="38"/>
      <c r="B163" s="39"/>
      <c r="C163" s="40"/>
      <c r="D163" s="222" t="s">
        <v>151</v>
      </c>
      <c r="E163" s="40"/>
      <c r="F163" s="223" t="s">
        <v>1051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147</v>
      </c>
    </row>
    <row r="164" s="13" customFormat="1">
      <c r="A164" s="13"/>
      <c r="B164" s="224"/>
      <c r="C164" s="225"/>
      <c r="D164" s="217" t="s">
        <v>153</v>
      </c>
      <c r="E164" s="226" t="s">
        <v>19</v>
      </c>
      <c r="F164" s="227" t="s">
        <v>1052</v>
      </c>
      <c r="G164" s="225"/>
      <c r="H164" s="228">
        <v>54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153</v>
      </c>
      <c r="AU164" s="234" t="s">
        <v>147</v>
      </c>
      <c r="AV164" s="13" t="s">
        <v>147</v>
      </c>
      <c r="AW164" s="13" t="s">
        <v>32</v>
      </c>
      <c r="AX164" s="13" t="s">
        <v>78</v>
      </c>
      <c r="AY164" s="234" t="s">
        <v>138</v>
      </c>
    </row>
    <row r="165" s="2" customFormat="1" ht="16.5" customHeight="1">
      <c r="A165" s="38"/>
      <c r="B165" s="39"/>
      <c r="C165" s="204" t="s">
        <v>320</v>
      </c>
      <c r="D165" s="204" t="s">
        <v>141</v>
      </c>
      <c r="E165" s="205" t="s">
        <v>1053</v>
      </c>
      <c r="F165" s="206" t="s">
        <v>1054</v>
      </c>
      <c r="G165" s="207" t="s">
        <v>278</v>
      </c>
      <c r="H165" s="208">
        <v>4</v>
      </c>
      <c r="I165" s="209"/>
      <c r="J165" s="210">
        <f>ROUND(I165*H165,2)</f>
        <v>0</v>
      </c>
      <c r="K165" s="206" t="s">
        <v>145</v>
      </c>
      <c r="L165" s="44"/>
      <c r="M165" s="211" t="s">
        <v>19</v>
      </c>
      <c r="N165" s="212" t="s">
        <v>42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252</v>
      </c>
      <c r="AT165" s="215" t="s">
        <v>141</v>
      </c>
      <c r="AU165" s="215" t="s">
        <v>147</v>
      </c>
      <c r="AY165" s="17" t="s">
        <v>138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147</v>
      </c>
      <c r="BK165" s="216">
        <f>ROUND(I165*H165,2)</f>
        <v>0</v>
      </c>
      <c r="BL165" s="17" t="s">
        <v>252</v>
      </c>
      <c r="BM165" s="215" t="s">
        <v>1055</v>
      </c>
    </row>
    <row r="166" s="2" customFormat="1">
      <c r="A166" s="38"/>
      <c r="B166" s="39"/>
      <c r="C166" s="40"/>
      <c r="D166" s="217" t="s">
        <v>149</v>
      </c>
      <c r="E166" s="40"/>
      <c r="F166" s="218" t="s">
        <v>1056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147</v>
      </c>
    </row>
    <row r="167" s="2" customFormat="1">
      <c r="A167" s="38"/>
      <c r="B167" s="39"/>
      <c r="C167" s="40"/>
      <c r="D167" s="222" t="s">
        <v>151</v>
      </c>
      <c r="E167" s="40"/>
      <c r="F167" s="223" t="s">
        <v>1057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151</v>
      </c>
      <c r="AU167" s="17" t="s">
        <v>147</v>
      </c>
    </row>
    <row r="168" s="2" customFormat="1" ht="16.5" customHeight="1">
      <c r="A168" s="38"/>
      <c r="B168" s="39"/>
      <c r="C168" s="204" t="s">
        <v>326</v>
      </c>
      <c r="D168" s="204" t="s">
        <v>141</v>
      </c>
      <c r="E168" s="205" t="s">
        <v>1058</v>
      </c>
      <c r="F168" s="206" t="s">
        <v>1059</v>
      </c>
      <c r="G168" s="207" t="s">
        <v>278</v>
      </c>
      <c r="H168" s="208">
        <v>171</v>
      </c>
      <c r="I168" s="209"/>
      <c r="J168" s="210">
        <f>ROUND(I168*H168,2)</f>
        <v>0</v>
      </c>
      <c r="K168" s="206" t="s">
        <v>145</v>
      </c>
      <c r="L168" s="44"/>
      <c r="M168" s="211" t="s">
        <v>19</v>
      </c>
      <c r="N168" s="212" t="s">
        <v>42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252</v>
      </c>
      <c r="AT168" s="215" t="s">
        <v>141</v>
      </c>
      <c r="AU168" s="215" t="s">
        <v>147</v>
      </c>
      <c r="AY168" s="17" t="s">
        <v>138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147</v>
      </c>
      <c r="BK168" s="216">
        <f>ROUND(I168*H168,2)</f>
        <v>0</v>
      </c>
      <c r="BL168" s="17" t="s">
        <v>252</v>
      </c>
      <c r="BM168" s="215" t="s">
        <v>1060</v>
      </c>
    </row>
    <row r="169" s="2" customFormat="1">
      <c r="A169" s="38"/>
      <c r="B169" s="39"/>
      <c r="C169" s="40"/>
      <c r="D169" s="217" t="s">
        <v>149</v>
      </c>
      <c r="E169" s="40"/>
      <c r="F169" s="218" t="s">
        <v>1061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147</v>
      </c>
    </row>
    <row r="170" s="2" customFormat="1">
      <c r="A170" s="38"/>
      <c r="B170" s="39"/>
      <c r="C170" s="40"/>
      <c r="D170" s="222" t="s">
        <v>151</v>
      </c>
      <c r="E170" s="40"/>
      <c r="F170" s="223" t="s">
        <v>1062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151</v>
      </c>
      <c r="AU170" s="17" t="s">
        <v>147</v>
      </c>
    </row>
    <row r="171" s="13" customFormat="1">
      <c r="A171" s="13"/>
      <c r="B171" s="224"/>
      <c r="C171" s="225"/>
      <c r="D171" s="217" t="s">
        <v>153</v>
      </c>
      <c r="E171" s="226" t="s">
        <v>19</v>
      </c>
      <c r="F171" s="227" t="s">
        <v>1063</v>
      </c>
      <c r="G171" s="225"/>
      <c r="H171" s="228">
        <v>171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153</v>
      </c>
      <c r="AU171" s="234" t="s">
        <v>147</v>
      </c>
      <c r="AV171" s="13" t="s">
        <v>147</v>
      </c>
      <c r="AW171" s="13" t="s">
        <v>32</v>
      </c>
      <c r="AX171" s="13" t="s">
        <v>78</v>
      </c>
      <c r="AY171" s="234" t="s">
        <v>138</v>
      </c>
    </row>
    <row r="172" s="2" customFormat="1" ht="16.5" customHeight="1">
      <c r="A172" s="38"/>
      <c r="B172" s="39"/>
      <c r="C172" s="204" t="s">
        <v>332</v>
      </c>
      <c r="D172" s="204" t="s">
        <v>141</v>
      </c>
      <c r="E172" s="205" t="s">
        <v>1064</v>
      </c>
      <c r="F172" s="206" t="s">
        <v>1065</v>
      </c>
      <c r="G172" s="207" t="s">
        <v>278</v>
      </c>
      <c r="H172" s="208">
        <v>2</v>
      </c>
      <c r="I172" s="209"/>
      <c r="J172" s="210">
        <f>ROUND(I172*H172,2)</f>
        <v>0</v>
      </c>
      <c r="K172" s="206" t="s">
        <v>145</v>
      </c>
      <c r="L172" s="44"/>
      <c r="M172" s="211" t="s">
        <v>19</v>
      </c>
      <c r="N172" s="212" t="s">
        <v>42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252</v>
      </c>
      <c r="AT172" s="215" t="s">
        <v>141</v>
      </c>
      <c r="AU172" s="215" t="s">
        <v>147</v>
      </c>
      <c r="AY172" s="17" t="s">
        <v>138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147</v>
      </c>
      <c r="BK172" s="216">
        <f>ROUND(I172*H172,2)</f>
        <v>0</v>
      </c>
      <c r="BL172" s="17" t="s">
        <v>252</v>
      </c>
      <c r="BM172" s="215" t="s">
        <v>1066</v>
      </c>
    </row>
    <row r="173" s="2" customFormat="1">
      <c r="A173" s="38"/>
      <c r="B173" s="39"/>
      <c r="C173" s="40"/>
      <c r="D173" s="217" t="s">
        <v>149</v>
      </c>
      <c r="E173" s="40"/>
      <c r="F173" s="218" t="s">
        <v>1067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147</v>
      </c>
    </row>
    <row r="174" s="2" customFormat="1">
      <c r="A174" s="38"/>
      <c r="B174" s="39"/>
      <c r="C174" s="40"/>
      <c r="D174" s="222" t="s">
        <v>151</v>
      </c>
      <c r="E174" s="40"/>
      <c r="F174" s="223" t="s">
        <v>1068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151</v>
      </c>
      <c r="AU174" s="17" t="s">
        <v>147</v>
      </c>
    </row>
    <row r="175" s="2" customFormat="1" ht="16.5" customHeight="1">
      <c r="A175" s="38"/>
      <c r="B175" s="39"/>
      <c r="C175" s="204" t="s">
        <v>337</v>
      </c>
      <c r="D175" s="204" t="s">
        <v>141</v>
      </c>
      <c r="E175" s="205" t="s">
        <v>1069</v>
      </c>
      <c r="F175" s="206" t="s">
        <v>1070</v>
      </c>
      <c r="G175" s="207" t="s">
        <v>278</v>
      </c>
      <c r="H175" s="208">
        <v>1</v>
      </c>
      <c r="I175" s="209"/>
      <c r="J175" s="210">
        <f>ROUND(I175*H175,2)</f>
        <v>0</v>
      </c>
      <c r="K175" s="206" t="s">
        <v>145</v>
      </c>
      <c r="L175" s="44"/>
      <c r="M175" s="211" t="s">
        <v>19</v>
      </c>
      <c r="N175" s="212" t="s">
        <v>42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252</v>
      </c>
      <c r="AT175" s="215" t="s">
        <v>141</v>
      </c>
      <c r="AU175" s="215" t="s">
        <v>147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147</v>
      </c>
      <c r="BK175" s="216">
        <f>ROUND(I175*H175,2)</f>
        <v>0</v>
      </c>
      <c r="BL175" s="17" t="s">
        <v>252</v>
      </c>
      <c r="BM175" s="215" t="s">
        <v>1071</v>
      </c>
    </row>
    <row r="176" s="2" customFormat="1">
      <c r="A176" s="38"/>
      <c r="B176" s="39"/>
      <c r="C176" s="40"/>
      <c r="D176" s="217" t="s">
        <v>149</v>
      </c>
      <c r="E176" s="40"/>
      <c r="F176" s="218" t="s">
        <v>1072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147</v>
      </c>
    </row>
    <row r="177" s="2" customFormat="1">
      <c r="A177" s="38"/>
      <c r="B177" s="39"/>
      <c r="C177" s="40"/>
      <c r="D177" s="222" t="s">
        <v>151</v>
      </c>
      <c r="E177" s="40"/>
      <c r="F177" s="223" t="s">
        <v>1073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151</v>
      </c>
      <c r="AU177" s="17" t="s">
        <v>147</v>
      </c>
    </row>
    <row r="178" s="13" customFormat="1">
      <c r="A178" s="13"/>
      <c r="B178" s="224"/>
      <c r="C178" s="225"/>
      <c r="D178" s="217" t="s">
        <v>153</v>
      </c>
      <c r="E178" s="226" t="s">
        <v>19</v>
      </c>
      <c r="F178" s="227" t="s">
        <v>1074</v>
      </c>
      <c r="G178" s="225"/>
      <c r="H178" s="228">
        <v>1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153</v>
      </c>
      <c r="AU178" s="234" t="s">
        <v>147</v>
      </c>
      <c r="AV178" s="13" t="s">
        <v>147</v>
      </c>
      <c r="AW178" s="13" t="s">
        <v>32</v>
      </c>
      <c r="AX178" s="13" t="s">
        <v>78</v>
      </c>
      <c r="AY178" s="234" t="s">
        <v>138</v>
      </c>
    </row>
    <row r="179" s="2" customFormat="1" ht="16.5" customHeight="1">
      <c r="A179" s="38"/>
      <c r="B179" s="39"/>
      <c r="C179" s="246" t="s">
        <v>343</v>
      </c>
      <c r="D179" s="246" t="s">
        <v>259</v>
      </c>
      <c r="E179" s="247" t="s">
        <v>1075</v>
      </c>
      <c r="F179" s="248" t="s">
        <v>1076</v>
      </c>
      <c r="G179" s="249" t="s">
        <v>278</v>
      </c>
      <c r="H179" s="250">
        <v>1</v>
      </c>
      <c r="I179" s="251"/>
      <c r="J179" s="252">
        <f>ROUND(I179*H179,2)</f>
        <v>0</v>
      </c>
      <c r="K179" s="248" t="s">
        <v>145</v>
      </c>
      <c r="L179" s="253"/>
      <c r="M179" s="254" t="s">
        <v>19</v>
      </c>
      <c r="N179" s="255" t="s">
        <v>42</v>
      </c>
      <c r="O179" s="84"/>
      <c r="P179" s="213">
        <f>O179*H179</f>
        <v>0</v>
      </c>
      <c r="Q179" s="213">
        <v>0.098599999999999993</v>
      </c>
      <c r="R179" s="213">
        <f>Q179*H179</f>
        <v>0.098599999999999993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263</v>
      </c>
      <c r="AT179" s="215" t="s">
        <v>259</v>
      </c>
      <c r="AU179" s="215" t="s">
        <v>147</v>
      </c>
      <c r="AY179" s="17" t="s">
        <v>138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147</v>
      </c>
      <c r="BK179" s="216">
        <f>ROUND(I179*H179,2)</f>
        <v>0</v>
      </c>
      <c r="BL179" s="17" t="s">
        <v>252</v>
      </c>
      <c r="BM179" s="215" t="s">
        <v>1077</v>
      </c>
    </row>
    <row r="180" s="2" customFormat="1">
      <c r="A180" s="38"/>
      <c r="B180" s="39"/>
      <c r="C180" s="40"/>
      <c r="D180" s="217" t="s">
        <v>149</v>
      </c>
      <c r="E180" s="40"/>
      <c r="F180" s="218" t="s">
        <v>1076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147</v>
      </c>
    </row>
    <row r="181" s="2" customFormat="1" ht="16.5" customHeight="1">
      <c r="A181" s="38"/>
      <c r="B181" s="39"/>
      <c r="C181" s="246" t="s">
        <v>349</v>
      </c>
      <c r="D181" s="246" t="s">
        <v>259</v>
      </c>
      <c r="E181" s="247" t="s">
        <v>1078</v>
      </c>
      <c r="F181" s="248" t="s">
        <v>1079</v>
      </c>
      <c r="G181" s="249" t="s">
        <v>278</v>
      </c>
      <c r="H181" s="250">
        <v>1</v>
      </c>
      <c r="I181" s="251"/>
      <c r="J181" s="252">
        <f>ROUND(I181*H181,2)</f>
        <v>0</v>
      </c>
      <c r="K181" s="248" t="s">
        <v>145</v>
      </c>
      <c r="L181" s="253"/>
      <c r="M181" s="254" t="s">
        <v>19</v>
      </c>
      <c r="N181" s="255" t="s">
        <v>42</v>
      </c>
      <c r="O181" s="84"/>
      <c r="P181" s="213">
        <f>O181*H181</f>
        <v>0</v>
      </c>
      <c r="Q181" s="213">
        <v>0.0020699999999999998</v>
      </c>
      <c r="R181" s="213">
        <f>Q181*H181</f>
        <v>0.0020699999999999998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263</v>
      </c>
      <c r="AT181" s="215" t="s">
        <v>259</v>
      </c>
      <c r="AU181" s="215" t="s">
        <v>147</v>
      </c>
      <c r="AY181" s="17" t="s">
        <v>138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147</v>
      </c>
      <c r="BK181" s="216">
        <f>ROUND(I181*H181,2)</f>
        <v>0</v>
      </c>
      <c r="BL181" s="17" t="s">
        <v>252</v>
      </c>
      <c r="BM181" s="215" t="s">
        <v>1080</v>
      </c>
    </row>
    <row r="182" s="2" customFormat="1">
      <c r="A182" s="38"/>
      <c r="B182" s="39"/>
      <c r="C182" s="40"/>
      <c r="D182" s="217" t="s">
        <v>149</v>
      </c>
      <c r="E182" s="40"/>
      <c r="F182" s="218" t="s">
        <v>1079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147</v>
      </c>
    </row>
    <row r="183" s="2" customFormat="1" ht="16.5" customHeight="1">
      <c r="A183" s="38"/>
      <c r="B183" s="39"/>
      <c r="C183" s="204" t="s">
        <v>355</v>
      </c>
      <c r="D183" s="204" t="s">
        <v>141</v>
      </c>
      <c r="E183" s="205" t="s">
        <v>1081</v>
      </c>
      <c r="F183" s="206" t="s">
        <v>1082</v>
      </c>
      <c r="G183" s="207" t="s">
        <v>278</v>
      </c>
      <c r="H183" s="208">
        <v>7</v>
      </c>
      <c r="I183" s="209"/>
      <c r="J183" s="210">
        <f>ROUND(I183*H183,2)</f>
        <v>0</v>
      </c>
      <c r="K183" s="206" t="s">
        <v>145</v>
      </c>
      <c r="L183" s="44"/>
      <c r="M183" s="211" t="s">
        <v>19</v>
      </c>
      <c r="N183" s="212" t="s">
        <v>42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252</v>
      </c>
      <c r="AT183" s="215" t="s">
        <v>141</v>
      </c>
      <c r="AU183" s="215" t="s">
        <v>147</v>
      </c>
      <c r="AY183" s="17" t="s">
        <v>138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147</v>
      </c>
      <c r="BK183" s="216">
        <f>ROUND(I183*H183,2)</f>
        <v>0</v>
      </c>
      <c r="BL183" s="17" t="s">
        <v>252</v>
      </c>
      <c r="BM183" s="215" t="s">
        <v>1083</v>
      </c>
    </row>
    <row r="184" s="2" customFormat="1">
      <c r="A184" s="38"/>
      <c r="B184" s="39"/>
      <c r="C184" s="40"/>
      <c r="D184" s="217" t="s">
        <v>149</v>
      </c>
      <c r="E184" s="40"/>
      <c r="F184" s="218" t="s">
        <v>1084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149</v>
      </c>
      <c r="AU184" s="17" t="s">
        <v>147</v>
      </c>
    </row>
    <row r="185" s="2" customFormat="1">
      <c r="A185" s="38"/>
      <c r="B185" s="39"/>
      <c r="C185" s="40"/>
      <c r="D185" s="222" t="s">
        <v>151</v>
      </c>
      <c r="E185" s="40"/>
      <c r="F185" s="223" t="s">
        <v>1085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151</v>
      </c>
      <c r="AU185" s="17" t="s">
        <v>147</v>
      </c>
    </row>
    <row r="186" s="2" customFormat="1" ht="16.5" customHeight="1">
      <c r="A186" s="38"/>
      <c r="B186" s="39"/>
      <c r="C186" s="246" t="s">
        <v>361</v>
      </c>
      <c r="D186" s="246" t="s">
        <v>259</v>
      </c>
      <c r="E186" s="247" t="s">
        <v>1086</v>
      </c>
      <c r="F186" s="248" t="s">
        <v>1087</v>
      </c>
      <c r="G186" s="249" t="s">
        <v>278</v>
      </c>
      <c r="H186" s="250">
        <v>7</v>
      </c>
      <c r="I186" s="251"/>
      <c r="J186" s="252">
        <f>ROUND(I186*H186,2)</f>
        <v>0</v>
      </c>
      <c r="K186" s="248" t="s">
        <v>145</v>
      </c>
      <c r="L186" s="253"/>
      <c r="M186" s="254" t="s">
        <v>19</v>
      </c>
      <c r="N186" s="255" t="s">
        <v>42</v>
      </c>
      <c r="O186" s="84"/>
      <c r="P186" s="213">
        <f>O186*H186</f>
        <v>0</v>
      </c>
      <c r="Q186" s="213">
        <v>9.0000000000000006E-05</v>
      </c>
      <c r="R186" s="213">
        <f>Q186*H186</f>
        <v>0.00063000000000000003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263</v>
      </c>
      <c r="AT186" s="215" t="s">
        <v>259</v>
      </c>
      <c r="AU186" s="215" t="s">
        <v>147</v>
      </c>
      <c r="AY186" s="17" t="s">
        <v>138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147</v>
      </c>
      <c r="BK186" s="216">
        <f>ROUND(I186*H186,2)</f>
        <v>0</v>
      </c>
      <c r="BL186" s="17" t="s">
        <v>252</v>
      </c>
      <c r="BM186" s="215" t="s">
        <v>1088</v>
      </c>
    </row>
    <row r="187" s="2" customFormat="1">
      <c r="A187" s="38"/>
      <c r="B187" s="39"/>
      <c r="C187" s="40"/>
      <c r="D187" s="217" t="s">
        <v>149</v>
      </c>
      <c r="E187" s="40"/>
      <c r="F187" s="218" t="s">
        <v>1087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149</v>
      </c>
      <c r="AU187" s="17" t="s">
        <v>147</v>
      </c>
    </row>
    <row r="188" s="2" customFormat="1" ht="16.5" customHeight="1">
      <c r="A188" s="38"/>
      <c r="B188" s="39"/>
      <c r="C188" s="204" t="s">
        <v>367</v>
      </c>
      <c r="D188" s="204" t="s">
        <v>141</v>
      </c>
      <c r="E188" s="205" t="s">
        <v>1089</v>
      </c>
      <c r="F188" s="206" t="s">
        <v>1090</v>
      </c>
      <c r="G188" s="207" t="s">
        <v>278</v>
      </c>
      <c r="H188" s="208">
        <v>4</v>
      </c>
      <c r="I188" s="209"/>
      <c r="J188" s="210">
        <f>ROUND(I188*H188,2)</f>
        <v>0</v>
      </c>
      <c r="K188" s="206" t="s">
        <v>145</v>
      </c>
      <c r="L188" s="44"/>
      <c r="M188" s="211" t="s">
        <v>19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252</v>
      </c>
      <c r="AT188" s="215" t="s">
        <v>141</v>
      </c>
      <c r="AU188" s="215" t="s">
        <v>147</v>
      </c>
      <c r="AY188" s="17" t="s">
        <v>138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147</v>
      </c>
      <c r="BK188" s="216">
        <f>ROUND(I188*H188,2)</f>
        <v>0</v>
      </c>
      <c r="BL188" s="17" t="s">
        <v>252</v>
      </c>
      <c r="BM188" s="215" t="s">
        <v>1091</v>
      </c>
    </row>
    <row r="189" s="2" customFormat="1">
      <c r="A189" s="38"/>
      <c r="B189" s="39"/>
      <c r="C189" s="40"/>
      <c r="D189" s="217" t="s">
        <v>149</v>
      </c>
      <c r="E189" s="40"/>
      <c r="F189" s="218" t="s">
        <v>1092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149</v>
      </c>
      <c r="AU189" s="17" t="s">
        <v>147</v>
      </c>
    </row>
    <row r="190" s="2" customFormat="1">
      <c r="A190" s="38"/>
      <c r="B190" s="39"/>
      <c r="C190" s="40"/>
      <c r="D190" s="222" t="s">
        <v>151</v>
      </c>
      <c r="E190" s="40"/>
      <c r="F190" s="223" t="s">
        <v>1093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151</v>
      </c>
      <c r="AU190" s="17" t="s">
        <v>147</v>
      </c>
    </row>
    <row r="191" s="2" customFormat="1" ht="21.75" customHeight="1">
      <c r="A191" s="38"/>
      <c r="B191" s="39"/>
      <c r="C191" s="246" t="s">
        <v>373</v>
      </c>
      <c r="D191" s="246" t="s">
        <v>259</v>
      </c>
      <c r="E191" s="247" t="s">
        <v>1094</v>
      </c>
      <c r="F191" s="248" t="s">
        <v>1095</v>
      </c>
      <c r="G191" s="249" t="s">
        <v>278</v>
      </c>
      <c r="H191" s="250">
        <v>4</v>
      </c>
      <c r="I191" s="251"/>
      <c r="J191" s="252">
        <f>ROUND(I191*H191,2)</f>
        <v>0</v>
      </c>
      <c r="K191" s="248" t="s">
        <v>145</v>
      </c>
      <c r="L191" s="253"/>
      <c r="M191" s="254" t="s">
        <v>19</v>
      </c>
      <c r="N191" s="255" t="s">
        <v>42</v>
      </c>
      <c r="O191" s="84"/>
      <c r="P191" s="213">
        <f>O191*H191</f>
        <v>0</v>
      </c>
      <c r="Q191" s="213">
        <v>9.0000000000000006E-05</v>
      </c>
      <c r="R191" s="213">
        <f>Q191*H191</f>
        <v>0.00036000000000000002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263</v>
      </c>
      <c r="AT191" s="215" t="s">
        <v>259</v>
      </c>
      <c r="AU191" s="215" t="s">
        <v>147</v>
      </c>
      <c r="AY191" s="17" t="s">
        <v>138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147</v>
      </c>
      <c r="BK191" s="216">
        <f>ROUND(I191*H191,2)</f>
        <v>0</v>
      </c>
      <c r="BL191" s="17" t="s">
        <v>252</v>
      </c>
      <c r="BM191" s="215" t="s">
        <v>1096</v>
      </c>
    </row>
    <row r="192" s="2" customFormat="1">
      <c r="A192" s="38"/>
      <c r="B192" s="39"/>
      <c r="C192" s="40"/>
      <c r="D192" s="217" t="s">
        <v>149</v>
      </c>
      <c r="E192" s="40"/>
      <c r="F192" s="218" t="s">
        <v>1095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147</v>
      </c>
    </row>
    <row r="193" s="2" customFormat="1" ht="24.15" customHeight="1">
      <c r="A193" s="38"/>
      <c r="B193" s="39"/>
      <c r="C193" s="204" t="s">
        <v>263</v>
      </c>
      <c r="D193" s="204" t="s">
        <v>141</v>
      </c>
      <c r="E193" s="205" t="s">
        <v>1097</v>
      </c>
      <c r="F193" s="206" t="s">
        <v>1098</v>
      </c>
      <c r="G193" s="207" t="s">
        <v>278</v>
      </c>
      <c r="H193" s="208">
        <v>1</v>
      </c>
      <c r="I193" s="209"/>
      <c r="J193" s="210">
        <f>ROUND(I193*H193,2)</f>
        <v>0</v>
      </c>
      <c r="K193" s="206" t="s">
        <v>145</v>
      </c>
      <c r="L193" s="44"/>
      <c r="M193" s="211" t="s">
        <v>19</v>
      </c>
      <c r="N193" s="212" t="s">
        <v>42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252</v>
      </c>
      <c r="AT193" s="215" t="s">
        <v>141</v>
      </c>
      <c r="AU193" s="215" t="s">
        <v>147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147</v>
      </c>
      <c r="BK193" s="216">
        <f>ROUND(I193*H193,2)</f>
        <v>0</v>
      </c>
      <c r="BL193" s="17" t="s">
        <v>252</v>
      </c>
      <c r="BM193" s="215" t="s">
        <v>1099</v>
      </c>
    </row>
    <row r="194" s="2" customFormat="1">
      <c r="A194" s="38"/>
      <c r="B194" s="39"/>
      <c r="C194" s="40"/>
      <c r="D194" s="217" t="s">
        <v>149</v>
      </c>
      <c r="E194" s="40"/>
      <c r="F194" s="218" t="s">
        <v>1100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147</v>
      </c>
    </row>
    <row r="195" s="2" customFormat="1">
      <c r="A195" s="38"/>
      <c r="B195" s="39"/>
      <c r="C195" s="40"/>
      <c r="D195" s="222" t="s">
        <v>151</v>
      </c>
      <c r="E195" s="40"/>
      <c r="F195" s="223" t="s">
        <v>1101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147</v>
      </c>
    </row>
    <row r="196" s="2" customFormat="1" ht="16.5" customHeight="1">
      <c r="A196" s="38"/>
      <c r="B196" s="39"/>
      <c r="C196" s="204" t="s">
        <v>384</v>
      </c>
      <c r="D196" s="204" t="s">
        <v>141</v>
      </c>
      <c r="E196" s="205" t="s">
        <v>1102</v>
      </c>
      <c r="F196" s="206" t="s">
        <v>1103</v>
      </c>
      <c r="G196" s="207" t="s">
        <v>278</v>
      </c>
      <c r="H196" s="208">
        <v>3</v>
      </c>
      <c r="I196" s="209"/>
      <c r="J196" s="210">
        <f>ROUND(I196*H196,2)</f>
        <v>0</v>
      </c>
      <c r="K196" s="206" t="s">
        <v>145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252</v>
      </c>
      <c r="AT196" s="215" t="s">
        <v>141</v>
      </c>
      <c r="AU196" s="215" t="s">
        <v>147</v>
      </c>
      <c r="AY196" s="17" t="s">
        <v>138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147</v>
      </c>
      <c r="BK196" s="216">
        <f>ROUND(I196*H196,2)</f>
        <v>0</v>
      </c>
      <c r="BL196" s="17" t="s">
        <v>252</v>
      </c>
      <c r="BM196" s="215" t="s">
        <v>1104</v>
      </c>
    </row>
    <row r="197" s="2" customFormat="1">
      <c r="A197" s="38"/>
      <c r="B197" s="39"/>
      <c r="C197" s="40"/>
      <c r="D197" s="217" t="s">
        <v>149</v>
      </c>
      <c r="E197" s="40"/>
      <c r="F197" s="218" t="s">
        <v>1105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149</v>
      </c>
      <c r="AU197" s="17" t="s">
        <v>147</v>
      </c>
    </row>
    <row r="198" s="2" customFormat="1">
      <c r="A198" s="38"/>
      <c r="B198" s="39"/>
      <c r="C198" s="40"/>
      <c r="D198" s="222" t="s">
        <v>151</v>
      </c>
      <c r="E198" s="40"/>
      <c r="F198" s="223" t="s">
        <v>1106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151</v>
      </c>
      <c r="AU198" s="17" t="s">
        <v>147</v>
      </c>
    </row>
    <row r="199" s="2" customFormat="1" ht="24.15" customHeight="1">
      <c r="A199" s="38"/>
      <c r="B199" s="39"/>
      <c r="C199" s="204" t="s">
        <v>388</v>
      </c>
      <c r="D199" s="204" t="s">
        <v>141</v>
      </c>
      <c r="E199" s="205" t="s">
        <v>1107</v>
      </c>
      <c r="F199" s="206" t="s">
        <v>1108</v>
      </c>
      <c r="G199" s="207" t="s">
        <v>278</v>
      </c>
      <c r="H199" s="208">
        <v>35</v>
      </c>
      <c r="I199" s="209"/>
      <c r="J199" s="210">
        <f>ROUND(I199*H199,2)</f>
        <v>0</v>
      </c>
      <c r="K199" s="206" t="s">
        <v>145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252</v>
      </c>
      <c r="AT199" s="215" t="s">
        <v>141</v>
      </c>
      <c r="AU199" s="215" t="s">
        <v>147</v>
      </c>
      <c r="AY199" s="17" t="s">
        <v>138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147</v>
      </c>
      <c r="BK199" s="216">
        <f>ROUND(I199*H199,2)</f>
        <v>0</v>
      </c>
      <c r="BL199" s="17" t="s">
        <v>252</v>
      </c>
      <c r="BM199" s="215" t="s">
        <v>1109</v>
      </c>
    </row>
    <row r="200" s="2" customFormat="1">
      <c r="A200" s="38"/>
      <c r="B200" s="39"/>
      <c r="C200" s="40"/>
      <c r="D200" s="217" t="s">
        <v>149</v>
      </c>
      <c r="E200" s="40"/>
      <c r="F200" s="218" t="s">
        <v>1110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147</v>
      </c>
    </row>
    <row r="201" s="2" customFormat="1">
      <c r="A201" s="38"/>
      <c r="B201" s="39"/>
      <c r="C201" s="40"/>
      <c r="D201" s="222" t="s">
        <v>151</v>
      </c>
      <c r="E201" s="40"/>
      <c r="F201" s="223" t="s">
        <v>1111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147</v>
      </c>
    </row>
    <row r="202" s="2" customFormat="1" ht="16.5" customHeight="1">
      <c r="A202" s="38"/>
      <c r="B202" s="39"/>
      <c r="C202" s="246" t="s">
        <v>396</v>
      </c>
      <c r="D202" s="246" t="s">
        <v>259</v>
      </c>
      <c r="E202" s="247" t="s">
        <v>1112</v>
      </c>
      <c r="F202" s="248" t="s">
        <v>1113</v>
      </c>
      <c r="G202" s="249" t="s">
        <v>278</v>
      </c>
      <c r="H202" s="250">
        <v>35</v>
      </c>
      <c r="I202" s="251"/>
      <c r="J202" s="252">
        <f>ROUND(I202*H202,2)</f>
        <v>0</v>
      </c>
      <c r="K202" s="248" t="s">
        <v>145</v>
      </c>
      <c r="L202" s="253"/>
      <c r="M202" s="254" t="s">
        <v>19</v>
      </c>
      <c r="N202" s="255" t="s">
        <v>42</v>
      </c>
      <c r="O202" s="84"/>
      <c r="P202" s="213">
        <f>O202*H202</f>
        <v>0</v>
      </c>
      <c r="Q202" s="213">
        <v>0.00010000000000000001</v>
      </c>
      <c r="R202" s="213">
        <f>Q202*H202</f>
        <v>0.0035000000000000001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263</v>
      </c>
      <c r="AT202" s="215" t="s">
        <v>259</v>
      </c>
      <c r="AU202" s="215" t="s">
        <v>147</v>
      </c>
      <c r="AY202" s="17" t="s">
        <v>138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147</v>
      </c>
      <c r="BK202" s="216">
        <f>ROUND(I202*H202,2)</f>
        <v>0</v>
      </c>
      <c r="BL202" s="17" t="s">
        <v>252</v>
      </c>
      <c r="BM202" s="215" t="s">
        <v>1114</v>
      </c>
    </row>
    <row r="203" s="2" customFormat="1">
      <c r="A203" s="38"/>
      <c r="B203" s="39"/>
      <c r="C203" s="40"/>
      <c r="D203" s="217" t="s">
        <v>149</v>
      </c>
      <c r="E203" s="40"/>
      <c r="F203" s="218" t="s">
        <v>1113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147</v>
      </c>
    </row>
    <row r="204" s="2" customFormat="1" ht="24.15" customHeight="1">
      <c r="A204" s="38"/>
      <c r="B204" s="39"/>
      <c r="C204" s="204" t="s">
        <v>404</v>
      </c>
      <c r="D204" s="204" t="s">
        <v>141</v>
      </c>
      <c r="E204" s="205" t="s">
        <v>1115</v>
      </c>
      <c r="F204" s="206" t="s">
        <v>1116</v>
      </c>
      <c r="G204" s="207" t="s">
        <v>278</v>
      </c>
      <c r="H204" s="208">
        <v>3</v>
      </c>
      <c r="I204" s="209"/>
      <c r="J204" s="210">
        <f>ROUND(I204*H204,2)</f>
        <v>0</v>
      </c>
      <c r="K204" s="206" t="s">
        <v>145</v>
      </c>
      <c r="L204" s="44"/>
      <c r="M204" s="211" t="s">
        <v>19</v>
      </c>
      <c r="N204" s="212" t="s">
        <v>42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252</v>
      </c>
      <c r="AT204" s="215" t="s">
        <v>141</v>
      </c>
      <c r="AU204" s="215" t="s">
        <v>147</v>
      </c>
      <c r="AY204" s="17" t="s">
        <v>138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147</v>
      </c>
      <c r="BK204" s="216">
        <f>ROUND(I204*H204,2)</f>
        <v>0</v>
      </c>
      <c r="BL204" s="17" t="s">
        <v>252</v>
      </c>
      <c r="BM204" s="215" t="s">
        <v>1117</v>
      </c>
    </row>
    <row r="205" s="2" customFormat="1">
      <c r="A205" s="38"/>
      <c r="B205" s="39"/>
      <c r="C205" s="40"/>
      <c r="D205" s="217" t="s">
        <v>149</v>
      </c>
      <c r="E205" s="40"/>
      <c r="F205" s="218" t="s">
        <v>1118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147</v>
      </c>
    </row>
    <row r="206" s="2" customFormat="1">
      <c r="A206" s="38"/>
      <c r="B206" s="39"/>
      <c r="C206" s="40"/>
      <c r="D206" s="222" t="s">
        <v>151</v>
      </c>
      <c r="E206" s="40"/>
      <c r="F206" s="223" t="s">
        <v>1119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151</v>
      </c>
      <c r="AU206" s="17" t="s">
        <v>147</v>
      </c>
    </row>
    <row r="207" s="2" customFormat="1" ht="16.5" customHeight="1">
      <c r="A207" s="38"/>
      <c r="B207" s="39"/>
      <c r="C207" s="246" t="s">
        <v>411</v>
      </c>
      <c r="D207" s="246" t="s">
        <v>259</v>
      </c>
      <c r="E207" s="247" t="s">
        <v>1120</v>
      </c>
      <c r="F207" s="248" t="s">
        <v>1121</v>
      </c>
      <c r="G207" s="249" t="s">
        <v>278</v>
      </c>
      <c r="H207" s="250">
        <v>3</v>
      </c>
      <c r="I207" s="251"/>
      <c r="J207" s="252">
        <f>ROUND(I207*H207,2)</f>
        <v>0</v>
      </c>
      <c r="K207" s="248" t="s">
        <v>145</v>
      </c>
      <c r="L207" s="253"/>
      <c r="M207" s="254" t="s">
        <v>19</v>
      </c>
      <c r="N207" s="255" t="s">
        <v>42</v>
      </c>
      <c r="O207" s="84"/>
      <c r="P207" s="213">
        <f>O207*H207</f>
        <v>0</v>
      </c>
      <c r="Q207" s="213">
        <v>0.00010000000000000001</v>
      </c>
      <c r="R207" s="213">
        <f>Q207*H207</f>
        <v>0.00030000000000000003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263</v>
      </c>
      <c r="AT207" s="215" t="s">
        <v>259</v>
      </c>
      <c r="AU207" s="215" t="s">
        <v>147</v>
      </c>
      <c r="AY207" s="17" t="s">
        <v>138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147</v>
      </c>
      <c r="BK207" s="216">
        <f>ROUND(I207*H207,2)</f>
        <v>0</v>
      </c>
      <c r="BL207" s="17" t="s">
        <v>252</v>
      </c>
      <c r="BM207" s="215" t="s">
        <v>1122</v>
      </c>
    </row>
    <row r="208" s="2" customFormat="1">
      <c r="A208" s="38"/>
      <c r="B208" s="39"/>
      <c r="C208" s="40"/>
      <c r="D208" s="217" t="s">
        <v>149</v>
      </c>
      <c r="E208" s="40"/>
      <c r="F208" s="218" t="s">
        <v>1121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147</v>
      </c>
    </row>
    <row r="209" s="2" customFormat="1" ht="16.5" customHeight="1">
      <c r="A209" s="38"/>
      <c r="B209" s="39"/>
      <c r="C209" s="204" t="s">
        <v>415</v>
      </c>
      <c r="D209" s="204" t="s">
        <v>141</v>
      </c>
      <c r="E209" s="205" t="s">
        <v>1123</v>
      </c>
      <c r="F209" s="206" t="s">
        <v>1124</v>
      </c>
      <c r="G209" s="207" t="s">
        <v>278</v>
      </c>
      <c r="H209" s="208">
        <v>5</v>
      </c>
      <c r="I209" s="209"/>
      <c r="J209" s="210">
        <f>ROUND(I209*H209,2)</f>
        <v>0</v>
      </c>
      <c r="K209" s="206" t="s">
        <v>145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252</v>
      </c>
      <c r="AT209" s="215" t="s">
        <v>141</v>
      </c>
      <c r="AU209" s="215" t="s">
        <v>147</v>
      </c>
      <c r="AY209" s="17" t="s">
        <v>138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147</v>
      </c>
      <c r="BK209" s="216">
        <f>ROUND(I209*H209,2)</f>
        <v>0</v>
      </c>
      <c r="BL209" s="17" t="s">
        <v>252</v>
      </c>
      <c r="BM209" s="215" t="s">
        <v>1125</v>
      </c>
    </row>
    <row r="210" s="2" customFormat="1">
      <c r="A210" s="38"/>
      <c r="B210" s="39"/>
      <c r="C210" s="40"/>
      <c r="D210" s="217" t="s">
        <v>149</v>
      </c>
      <c r="E210" s="40"/>
      <c r="F210" s="218" t="s">
        <v>1126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147</v>
      </c>
    </row>
    <row r="211" s="2" customFormat="1">
      <c r="A211" s="38"/>
      <c r="B211" s="39"/>
      <c r="C211" s="40"/>
      <c r="D211" s="222" t="s">
        <v>151</v>
      </c>
      <c r="E211" s="40"/>
      <c r="F211" s="223" t="s">
        <v>1127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147</v>
      </c>
    </row>
    <row r="212" s="2" customFormat="1" ht="16.5" customHeight="1">
      <c r="A212" s="38"/>
      <c r="B212" s="39"/>
      <c r="C212" s="246" t="s">
        <v>422</v>
      </c>
      <c r="D212" s="246" t="s">
        <v>259</v>
      </c>
      <c r="E212" s="247" t="s">
        <v>1128</v>
      </c>
      <c r="F212" s="248" t="s">
        <v>1129</v>
      </c>
      <c r="G212" s="249" t="s">
        <v>278</v>
      </c>
      <c r="H212" s="250">
        <v>3</v>
      </c>
      <c r="I212" s="251"/>
      <c r="J212" s="252">
        <f>ROUND(I212*H212,2)</f>
        <v>0</v>
      </c>
      <c r="K212" s="248" t="s">
        <v>145</v>
      </c>
      <c r="L212" s="253"/>
      <c r="M212" s="254" t="s">
        <v>19</v>
      </c>
      <c r="N212" s="255" t="s">
        <v>42</v>
      </c>
      <c r="O212" s="84"/>
      <c r="P212" s="213">
        <f>O212*H212</f>
        <v>0</v>
      </c>
      <c r="Q212" s="213">
        <v>0.00040000000000000002</v>
      </c>
      <c r="R212" s="213">
        <f>Q212*H212</f>
        <v>0.0012000000000000001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263</v>
      </c>
      <c r="AT212" s="215" t="s">
        <v>259</v>
      </c>
      <c r="AU212" s="215" t="s">
        <v>147</v>
      </c>
      <c r="AY212" s="17" t="s">
        <v>138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147</v>
      </c>
      <c r="BK212" s="216">
        <f>ROUND(I212*H212,2)</f>
        <v>0</v>
      </c>
      <c r="BL212" s="17" t="s">
        <v>252</v>
      </c>
      <c r="BM212" s="215" t="s">
        <v>1130</v>
      </c>
    </row>
    <row r="213" s="2" customFormat="1">
      <c r="A213" s="38"/>
      <c r="B213" s="39"/>
      <c r="C213" s="40"/>
      <c r="D213" s="217" t="s">
        <v>149</v>
      </c>
      <c r="E213" s="40"/>
      <c r="F213" s="218" t="s">
        <v>1129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149</v>
      </c>
      <c r="AU213" s="17" t="s">
        <v>147</v>
      </c>
    </row>
    <row r="214" s="2" customFormat="1" ht="16.5" customHeight="1">
      <c r="A214" s="38"/>
      <c r="B214" s="39"/>
      <c r="C214" s="246" t="s">
        <v>427</v>
      </c>
      <c r="D214" s="246" t="s">
        <v>259</v>
      </c>
      <c r="E214" s="247" t="s">
        <v>1131</v>
      </c>
      <c r="F214" s="248" t="s">
        <v>1132</v>
      </c>
      <c r="G214" s="249" t="s">
        <v>278</v>
      </c>
      <c r="H214" s="250">
        <v>2</v>
      </c>
      <c r="I214" s="251"/>
      <c r="J214" s="252">
        <f>ROUND(I214*H214,2)</f>
        <v>0</v>
      </c>
      <c r="K214" s="248" t="s">
        <v>145</v>
      </c>
      <c r="L214" s="253"/>
      <c r="M214" s="254" t="s">
        <v>19</v>
      </c>
      <c r="N214" s="255" t="s">
        <v>42</v>
      </c>
      <c r="O214" s="84"/>
      <c r="P214" s="213">
        <f>O214*H214</f>
        <v>0</v>
      </c>
      <c r="Q214" s="213">
        <v>0.00040000000000000002</v>
      </c>
      <c r="R214" s="213">
        <f>Q214*H214</f>
        <v>0.00080000000000000004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263</v>
      </c>
      <c r="AT214" s="215" t="s">
        <v>259</v>
      </c>
      <c r="AU214" s="215" t="s">
        <v>147</v>
      </c>
      <c r="AY214" s="17" t="s">
        <v>138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147</v>
      </c>
      <c r="BK214" s="216">
        <f>ROUND(I214*H214,2)</f>
        <v>0</v>
      </c>
      <c r="BL214" s="17" t="s">
        <v>252</v>
      </c>
      <c r="BM214" s="215" t="s">
        <v>1133</v>
      </c>
    </row>
    <row r="215" s="2" customFormat="1">
      <c r="A215" s="38"/>
      <c r="B215" s="39"/>
      <c r="C215" s="40"/>
      <c r="D215" s="217" t="s">
        <v>149</v>
      </c>
      <c r="E215" s="40"/>
      <c r="F215" s="218" t="s">
        <v>1132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149</v>
      </c>
      <c r="AU215" s="17" t="s">
        <v>147</v>
      </c>
    </row>
    <row r="216" s="2" customFormat="1" ht="16.5" customHeight="1">
      <c r="A216" s="38"/>
      <c r="B216" s="39"/>
      <c r="C216" s="204" t="s">
        <v>433</v>
      </c>
      <c r="D216" s="204" t="s">
        <v>141</v>
      </c>
      <c r="E216" s="205" t="s">
        <v>1134</v>
      </c>
      <c r="F216" s="206" t="s">
        <v>1135</v>
      </c>
      <c r="G216" s="207" t="s">
        <v>278</v>
      </c>
      <c r="H216" s="208">
        <v>1</v>
      </c>
      <c r="I216" s="209"/>
      <c r="J216" s="210">
        <f>ROUND(I216*H216,2)</f>
        <v>0</v>
      </c>
      <c r="K216" s="206" t="s">
        <v>145</v>
      </c>
      <c r="L216" s="44"/>
      <c r="M216" s="211" t="s">
        <v>19</v>
      </c>
      <c r="N216" s="212" t="s">
        <v>42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252</v>
      </c>
      <c r="AT216" s="215" t="s">
        <v>141</v>
      </c>
      <c r="AU216" s="215" t="s">
        <v>147</v>
      </c>
      <c r="AY216" s="17" t="s">
        <v>138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147</v>
      </c>
      <c r="BK216" s="216">
        <f>ROUND(I216*H216,2)</f>
        <v>0</v>
      </c>
      <c r="BL216" s="17" t="s">
        <v>252</v>
      </c>
      <c r="BM216" s="215" t="s">
        <v>1136</v>
      </c>
    </row>
    <row r="217" s="2" customFormat="1">
      <c r="A217" s="38"/>
      <c r="B217" s="39"/>
      <c r="C217" s="40"/>
      <c r="D217" s="217" t="s">
        <v>149</v>
      </c>
      <c r="E217" s="40"/>
      <c r="F217" s="218" t="s">
        <v>1137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149</v>
      </c>
      <c r="AU217" s="17" t="s">
        <v>147</v>
      </c>
    </row>
    <row r="218" s="2" customFormat="1">
      <c r="A218" s="38"/>
      <c r="B218" s="39"/>
      <c r="C218" s="40"/>
      <c r="D218" s="222" t="s">
        <v>151</v>
      </c>
      <c r="E218" s="40"/>
      <c r="F218" s="223" t="s">
        <v>1138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151</v>
      </c>
      <c r="AU218" s="17" t="s">
        <v>147</v>
      </c>
    </row>
    <row r="219" s="2" customFormat="1" ht="16.5" customHeight="1">
      <c r="A219" s="38"/>
      <c r="B219" s="39"/>
      <c r="C219" s="246" t="s">
        <v>438</v>
      </c>
      <c r="D219" s="246" t="s">
        <v>259</v>
      </c>
      <c r="E219" s="247" t="s">
        <v>1139</v>
      </c>
      <c r="F219" s="248" t="s">
        <v>1140</v>
      </c>
      <c r="G219" s="249" t="s">
        <v>278</v>
      </c>
      <c r="H219" s="250">
        <v>1</v>
      </c>
      <c r="I219" s="251"/>
      <c r="J219" s="252">
        <f>ROUND(I219*H219,2)</f>
        <v>0</v>
      </c>
      <c r="K219" s="248" t="s">
        <v>19</v>
      </c>
      <c r="L219" s="253"/>
      <c r="M219" s="254" t="s">
        <v>19</v>
      </c>
      <c r="N219" s="255" t="s">
        <v>42</v>
      </c>
      <c r="O219" s="84"/>
      <c r="P219" s="213">
        <f>O219*H219</f>
        <v>0</v>
      </c>
      <c r="Q219" s="213">
        <v>0.00035</v>
      </c>
      <c r="R219" s="213">
        <f>Q219*H219</f>
        <v>0.00035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263</v>
      </c>
      <c r="AT219" s="215" t="s">
        <v>259</v>
      </c>
      <c r="AU219" s="215" t="s">
        <v>147</v>
      </c>
      <c r="AY219" s="17" t="s">
        <v>138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147</v>
      </c>
      <c r="BK219" s="216">
        <f>ROUND(I219*H219,2)</f>
        <v>0</v>
      </c>
      <c r="BL219" s="17" t="s">
        <v>252</v>
      </c>
      <c r="BM219" s="215" t="s">
        <v>1141</v>
      </c>
    </row>
    <row r="220" s="2" customFormat="1">
      <c r="A220" s="38"/>
      <c r="B220" s="39"/>
      <c r="C220" s="40"/>
      <c r="D220" s="217" t="s">
        <v>149</v>
      </c>
      <c r="E220" s="40"/>
      <c r="F220" s="218" t="s">
        <v>1142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149</v>
      </c>
      <c r="AU220" s="17" t="s">
        <v>147</v>
      </c>
    </row>
    <row r="221" s="2" customFormat="1" ht="16.5" customHeight="1">
      <c r="A221" s="38"/>
      <c r="B221" s="39"/>
      <c r="C221" s="246" t="s">
        <v>446</v>
      </c>
      <c r="D221" s="246" t="s">
        <v>259</v>
      </c>
      <c r="E221" s="247" t="s">
        <v>1143</v>
      </c>
      <c r="F221" s="248" t="s">
        <v>1144</v>
      </c>
      <c r="G221" s="249" t="s">
        <v>278</v>
      </c>
      <c r="H221" s="250">
        <v>1</v>
      </c>
      <c r="I221" s="251"/>
      <c r="J221" s="252">
        <f>ROUND(I221*H221,2)</f>
        <v>0</v>
      </c>
      <c r="K221" s="248" t="s">
        <v>145</v>
      </c>
      <c r="L221" s="253"/>
      <c r="M221" s="254" t="s">
        <v>19</v>
      </c>
      <c r="N221" s="255" t="s">
        <v>42</v>
      </c>
      <c r="O221" s="84"/>
      <c r="P221" s="213">
        <f>O221*H221</f>
        <v>0</v>
      </c>
      <c r="Q221" s="213">
        <v>0.0010499999999999999</v>
      </c>
      <c r="R221" s="213">
        <f>Q221*H221</f>
        <v>0.0010499999999999999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263</v>
      </c>
      <c r="AT221" s="215" t="s">
        <v>259</v>
      </c>
      <c r="AU221" s="215" t="s">
        <v>147</v>
      </c>
      <c r="AY221" s="17" t="s">
        <v>138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147</v>
      </c>
      <c r="BK221" s="216">
        <f>ROUND(I221*H221,2)</f>
        <v>0</v>
      </c>
      <c r="BL221" s="17" t="s">
        <v>252</v>
      </c>
      <c r="BM221" s="215" t="s">
        <v>1145</v>
      </c>
    </row>
    <row r="222" s="2" customFormat="1">
      <c r="A222" s="38"/>
      <c r="B222" s="39"/>
      <c r="C222" s="40"/>
      <c r="D222" s="217" t="s">
        <v>149</v>
      </c>
      <c r="E222" s="40"/>
      <c r="F222" s="218" t="s">
        <v>1144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147</v>
      </c>
    </row>
    <row r="223" s="2" customFormat="1" ht="16.5" customHeight="1">
      <c r="A223" s="38"/>
      <c r="B223" s="39"/>
      <c r="C223" s="204" t="s">
        <v>452</v>
      </c>
      <c r="D223" s="204" t="s">
        <v>141</v>
      </c>
      <c r="E223" s="205" t="s">
        <v>1146</v>
      </c>
      <c r="F223" s="206" t="s">
        <v>1147</v>
      </c>
      <c r="G223" s="207" t="s">
        <v>278</v>
      </c>
      <c r="H223" s="208">
        <v>10</v>
      </c>
      <c r="I223" s="209"/>
      <c r="J223" s="210">
        <f>ROUND(I223*H223,2)</f>
        <v>0</v>
      </c>
      <c r="K223" s="206" t="s">
        <v>145</v>
      </c>
      <c r="L223" s="44"/>
      <c r="M223" s="211" t="s">
        <v>19</v>
      </c>
      <c r="N223" s="212" t="s">
        <v>42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252</v>
      </c>
      <c r="AT223" s="215" t="s">
        <v>141</v>
      </c>
      <c r="AU223" s="215" t="s">
        <v>147</v>
      </c>
      <c r="AY223" s="17" t="s">
        <v>138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147</v>
      </c>
      <c r="BK223" s="216">
        <f>ROUND(I223*H223,2)</f>
        <v>0</v>
      </c>
      <c r="BL223" s="17" t="s">
        <v>252</v>
      </c>
      <c r="BM223" s="215" t="s">
        <v>1148</v>
      </c>
    </row>
    <row r="224" s="2" customFormat="1">
      <c r="A224" s="38"/>
      <c r="B224" s="39"/>
      <c r="C224" s="40"/>
      <c r="D224" s="217" t="s">
        <v>149</v>
      </c>
      <c r="E224" s="40"/>
      <c r="F224" s="218" t="s">
        <v>1149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147</v>
      </c>
    </row>
    <row r="225" s="2" customFormat="1">
      <c r="A225" s="38"/>
      <c r="B225" s="39"/>
      <c r="C225" s="40"/>
      <c r="D225" s="222" t="s">
        <v>151</v>
      </c>
      <c r="E225" s="40"/>
      <c r="F225" s="223" t="s">
        <v>1150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151</v>
      </c>
      <c r="AU225" s="17" t="s">
        <v>147</v>
      </c>
    </row>
    <row r="226" s="2" customFormat="1" ht="16.5" customHeight="1">
      <c r="A226" s="38"/>
      <c r="B226" s="39"/>
      <c r="C226" s="246" t="s">
        <v>456</v>
      </c>
      <c r="D226" s="246" t="s">
        <v>259</v>
      </c>
      <c r="E226" s="247" t="s">
        <v>1151</v>
      </c>
      <c r="F226" s="248" t="s">
        <v>1152</v>
      </c>
      <c r="G226" s="249" t="s">
        <v>278</v>
      </c>
      <c r="H226" s="250">
        <v>10</v>
      </c>
      <c r="I226" s="251"/>
      <c r="J226" s="252">
        <f>ROUND(I226*H226,2)</f>
        <v>0</v>
      </c>
      <c r="K226" s="248" t="s">
        <v>19</v>
      </c>
      <c r="L226" s="253"/>
      <c r="M226" s="254" t="s">
        <v>19</v>
      </c>
      <c r="N226" s="255" t="s">
        <v>42</v>
      </c>
      <c r="O226" s="84"/>
      <c r="P226" s="213">
        <f>O226*H226</f>
        <v>0</v>
      </c>
      <c r="Q226" s="213">
        <v>0.00080000000000000004</v>
      </c>
      <c r="R226" s="213">
        <f>Q226*H226</f>
        <v>0.0080000000000000002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263</v>
      </c>
      <c r="AT226" s="215" t="s">
        <v>259</v>
      </c>
      <c r="AU226" s="215" t="s">
        <v>147</v>
      </c>
      <c r="AY226" s="17" t="s">
        <v>138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147</v>
      </c>
      <c r="BK226" s="216">
        <f>ROUND(I226*H226,2)</f>
        <v>0</v>
      </c>
      <c r="BL226" s="17" t="s">
        <v>252</v>
      </c>
      <c r="BM226" s="215" t="s">
        <v>1153</v>
      </c>
    </row>
    <row r="227" s="2" customFormat="1">
      <c r="A227" s="38"/>
      <c r="B227" s="39"/>
      <c r="C227" s="40"/>
      <c r="D227" s="217" t="s">
        <v>149</v>
      </c>
      <c r="E227" s="40"/>
      <c r="F227" s="218" t="s">
        <v>1154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149</v>
      </c>
      <c r="AU227" s="17" t="s">
        <v>147</v>
      </c>
    </row>
    <row r="228" s="2" customFormat="1" ht="21.75" customHeight="1">
      <c r="A228" s="38"/>
      <c r="B228" s="39"/>
      <c r="C228" s="204" t="s">
        <v>462</v>
      </c>
      <c r="D228" s="204" t="s">
        <v>141</v>
      </c>
      <c r="E228" s="205" t="s">
        <v>1155</v>
      </c>
      <c r="F228" s="206" t="s">
        <v>1156</v>
      </c>
      <c r="G228" s="207" t="s">
        <v>278</v>
      </c>
      <c r="H228" s="208">
        <v>1</v>
      </c>
      <c r="I228" s="209"/>
      <c r="J228" s="210">
        <f>ROUND(I228*H228,2)</f>
        <v>0</v>
      </c>
      <c r="K228" s="206" t="s">
        <v>145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252</v>
      </c>
      <c r="AT228" s="215" t="s">
        <v>141</v>
      </c>
      <c r="AU228" s="215" t="s">
        <v>147</v>
      </c>
      <c r="AY228" s="17" t="s">
        <v>138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147</v>
      </c>
      <c r="BK228" s="216">
        <f>ROUND(I228*H228,2)</f>
        <v>0</v>
      </c>
      <c r="BL228" s="17" t="s">
        <v>252</v>
      </c>
      <c r="BM228" s="215" t="s">
        <v>1157</v>
      </c>
    </row>
    <row r="229" s="2" customFormat="1">
      <c r="A229" s="38"/>
      <c r="B229" s="39"/>
      <c r="C229" s="40"/>
      <c r="D229" s="217" t="s">
        <v>149</v>
      </c>
      <c r="E229" s="40"/>
      <c r="F229" s="218" t="s">
        <v>1158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149</v>
      </c>
      <c r="AU229" s="17" t="s">
        <v>147</v>
      </c>
    </row>
    <row r="230" s="2" customFormat="1">
      <c r="A230" s="38"/>
      <c r="B230" s="39"/>
      <c r="C230" s="40"/>
      <c r="D230" s="222" t="s">
        <v>151</v>
      </c>
      <c r="E230" s="40"/>
      <c r="F230" s="223" t="s">
        <v>1159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151</v>
      </c>
      <c r="AU230" s="17" t="s">
        <v>147</v>
      </c>
    </row>
    <row r="231" s="2" customFormat="1" ht="24.15" customHeight="1">
      <c r="A231" s="38"/>
      <c r="B231" s="39"/>
      <c r="C231" s="246" t="s">
        <v>466</v>
      </c>
      <c r="D231" s="246" t="s">
        <v>259</v>
      </c>
      <c r="E231" s="247" t="s">
        <v>1160</v>
      </c>
      <c r="F231" s="248" t="s">
        <v>1161</v>
      </c>
      <c r="G231" s="249" t="s">
        <v>19</v>
      </c>
      <c r="H231" s="250">
        <v>1</v>
      </c>
      <c r="I231" s="251"/>
      <c r="J231" s="252">
        <f>ROUND(I231*H231,2)</f>
        <v>0</v>
      </c>
      <c r="K231" s="248" t="s">
        <v>19</v>
      </c>
      <c r="L231" s="253"/>
      <c r="M231" s="254" t="s">
        <v>19</v>
      </c>
      <c r="N231" s="255" t="s">
        <v>42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263</v>
      </c>
      <c r="AT231" s="215" t="s">
        <v>259</v>
      </c>
      <c r="AU231" s="215" t="s">
        <v>147</v>
      </c>
      <c r="AY231" s="17" t="s">
        <v>138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147</v>
      </c>
      <c r="BK231" s="216">
        <f>ROUND(I231*H231,2)</f>
        <v>0</v>
      </c>
      <c r="BL231" s="17" t="s">
        <v>252</v>
      </c>
      <c r="BM231" s="215" t="s">
        <v>1162</v>
      </c>
    </row>
    <row r="232" s="2" customFormat="1">
      <c r="A232" s="38"/>
      <c r="B232" s="39"/>
      <c r="C232" s="40"/>
      <c r="D232" s="217" t="s">
        <v>149</v>
      </c>
      <c r="E232" s="40"/>
      <c r="F232" s="218" t="s">
        <v>1163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147</v>
      </c>
    </row>
    <row r="233" s="2" customFormat="1" ht="16.5" customHeight="1">
      <c r="A233" s="38"/>
      <c r="B233" s="39"/>
      <c r="C233" s="204" t="s">
        <v>470</v>
      </c>
      <c r="D233" s="204" t="s">
        <v>141</v>
      </c>
      <c r="E233" s="205" t="s">
        <v>1164</v>
      </c>
      <c r="F233" s="206" t="s">
        <v>1165</v>
      </c>
      <c r="G233" s="207" t="s">
        <v>278</v>
      </c>
      <c r="H233" s="208">
        <v>1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1166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1167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1168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2" customFormat="1" ht="24.15" customHeight="1">
      <c r="A236" s="38"/>
      <c r="B236" s="39"/>
      <c r="C236" s="204" t="s">
        <v>476</v>
      </c>
      <c r="D236" s="204" t="s">
        <v>141</v>
      </c>
      <c r="E236" s="205" t="s">
        <v>1169</v>
      </c>
      <c r="F236" s="206" t="s">
        <v>1170</v>
      </c>
      <c r="G236" s="207" t="s">
        <v>278</v>
      </c>
      <c r="H236" s="208">
        <v>2</v>
      </c>
      <c r="I236" s="209"/>
      <c r="J236" s="210">
        <f>ROUND(I236*H236,2)</f>
        <v>0</v>
      </c>
      <c r="K236" s="206" t="s">
        <v>145</v>
      </c>
      <c r="L236" s="44"/>
      <c r="M236" s="211" t="s">
        <v>19</v>
      </c>
      <c r="N236" s="212" t="s">
        <v>42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252</v>
      </c>
      <c r="AT236" s="215" t="s">
        <v>141</v>
      </c>
      <c r="AU236" s="215" t="s">
        <v>147</v>
      </c>
      <c r="AY236" s="17" t="s">
        <v>138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147</v>
      </c>
      <c r="BK236" s="216">
        <f>ROUND(I236*H236,2)</f>
        <v>0</v>
      </c>
      <c r="BL236" s="17" t="s">
        <v>252</v>
      </c>
      <c r="BM236" s="215" t="s">
        <v>1171</v>
      </c>
    </row>
    <row r="237" s="2" customFormat="1">
      <c r="A237" s="38"/>
      <c r="B237" s="39"/>
      <c r="C237" s="40"/>
      <c r="D237" s="217" t="s">
        <v>149</v>
      </c>
      <c r="E237" s="40"/>
      <c r="F237" s="218" t="s">
        <v>1172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149</v>
      </c>
      <c r="AU237" s="17" t="s">
        <v>147</v>
      </c>
    </row>
    <row r="238" s="2" customFormat="1">
      <c r="A238" s="38"/>
      <c r="B238" s="39"/>
      <c r="C238" s="40"/>
      <c r="D238" s="222" t="s">
        <v>151</v>
      </c>
      <c r="E238" s="40"/>
      <c r="F238" s="223" t="s">
        <v>1173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151</v>
      </c>
      <c r="AU238" s="17" t="s">
        <v>147</v>
      </c>
    </row>
    <row r="239" s="2" customFormat="1" ht="16.5" customHeight="1">
      <c r="A239" s="38"/>
      <c r="B239" s="39"/>
      <c r="C239" s="246" t="s">
        <v>482</v>
      </c>
      <c r="D239" s="246" t="s">
        <v>259</v>
      </c>
      <c r="E239" s="247" t="s">
        <v>1174</v>
      </c>
      <c r="F239" s="248" t="s">
        <v>1175</v>
      </c>
      <c r="G239" s="249" t="s">
        <v>278</v>
      </c>
      <c r="H239" s="250">
        <v>2</v>
      </c>
      <c r="I239" s="251"/>
      <c r="J239" s="252">
        <f>ROUND(I239*H239,2)</f>
        <v>0</v>
      </c>
      <c r="K239" s="248" t="s">
        <v>145</v>
      </c>
      <c r="L239" s="253"/>
      <c r="M239" s="254" t="s">
        <v>19</v>
      </c>
      <c r="N239" s="255" t="s">
        <v>42</v>
      </c>
      <c r="O239" s="84"/>
      <c r="P239" s="213">
        <f>O239*H239</f>
        <v>0</v>
      </c>
      <c r="Q239" s="213">
        <v>0.00050000000000000001</v>
      </c>
      <c r="R239" s="213">
        <f>Q239*H239</f>
        <v>0.001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263</v>
      </c>
      <c r="AT239" s="215" t="s">
        <v>259</v>
      </c>
      <c r="AU239" s="215" t="s">
        <v>147</v>
      </c>
      <c r="AY239" s="17" t="s">
        <v>138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147</v>
      </c>
      <c r="BK239" s="216">
        <f>ROUND(I239*H239,2)</f>
        <v>0</v>
      </c>
      <c r="BL239" s="17" t="s">
        <v>252</v>
      </c>
      <c r="BM239" s="215" t="s">
        <v>1176</v>
      </c>
    </row>
    <row r="240" s="2" customFormat="1">
      <c r="A240" s="38"/>
      <c r="B240" s="39"/>
      <c r="C240" s="40"/>
      <c r="D240" s="217" t="s">
        <v>149</v>
      </c>
      <c r="E240" s="40"/>
      <c r="F240" s="218" t="s">
        <v>1175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149</v>
      </c>
      <c r="AU240" s="17" t="s">
        <v>147</v>
      </c>
    </row>
    <row r="241" s="2" customFormat="1" ht="24.15" customHeight="1">
      <c r="A241" s="38"/>
      <c r="B241" s="39"/>
      <c r="C241" s="204" t="s">
        <v>488</v>
      </c>
      <c r="D241" s="204" t="s">
        <v>141</v>
      </c>
      <c r="E241" s="205" t="s">
        <v>1177</v>
      </c>
      <c r="F241" s="206" t="s">
        <v>1178</v>
      </c>
      <c r="G241" s="207" t="s">
        <v>278</v>
      </c>
      <c r="H241" s="208">
        <v>4</v>
      </c>
      <c r="I241" s="209"/>
      <c r="J241" s="210">
        <f>ROUND(I241*H241,2)</f>
        <v>0</v>
      </c>
      <c r="K241" s="206" t="s">
        <v>145</v>
      </c>
      <c r="L241" s="44"/>
      <c r="M241" s="211" t="s">
        <v>19</v>
      </c>
      <c r="N241" s="212" t="s">
        <v>42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252</v>
      </c>
      <c r="AT241" s="215" t="s">
        <v>141</v>
      </c>
      <c r="AU241" s="215" t="s">
        <v>147</v>
      </c>
      <c r="AY241" s="17" t="s">
        <v>138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147</v>
      </c>
      <c r="BK241" s="216">
        <f>ROUND(I241*H241,2)</f>
        <v>0</v>
      </c>
      <c r="BL241" s="17" t="s">
        <v>252</v>
      </c>
      <c r="BM241" s="215" t="s">
        <v>1179</v>
      </c>
    </row>
    <row r="242" s="2" customFormat="1">
      <c r="A242" s="38"/>
      <c r="B242" s="39"/>
      <c r="C242" s="40"/>
      <c r="D242" s="217" t="s">
        <v>149</v>
      </c>
      <c r="E242" s="40"/>
      <c r="F242" s="218" t="s">
        <v>1180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147</v>
      </c>
    </row>
    <row r="243" s="2" customFormat="1">
      <c r="A243" s="38"/>
      <c r="B243" s="39"/>
      <c r="C243" s="40"/>
      <c r="D243" s="222" t="s">
        <v>151</v>
      </c>
      <c r="E243" s="40"/>
      <c r="F243" s="223" t="s">
        <v>1181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151</v>
      </c>
      <c r="AU243" s="17" t="s">
        <v>147</v>
      </c>
    </row>
    <row r="244" s="2" customFormat="1" ht="16.5" customHeight="1">
      <c r="A244" s="38"/>
      <c r="B244" s="39"/>
      <c r="C244" s="246" t="s">
        <v>494</v>
      </c>
      <c r="D244" s="246" t="s">
        <v>259</v>
      </c>
      <c r="E244" s="247" t="s">
        <v>1182</v>
      </c>
      <c r="F244" s="248" t="s">
        <v>1183</v>
      </c>
      <c r="G244" s="249" t="s">
        <v>278</v>
      </c>
      <c r="H244" s="250">
        <v>4</v>
      </c>
      <c r="I244" s="251"/>
      <c r="J244" s="252">
        <f>ROUND(I244*H244,2)</f>
        <v>0</v>
      </c>
      <c r="K244" s="248" t="s">
        <v>145</v>
      </c>
      <c r="L244" s="253"/>
      <c r="M244" s="254" t="s">
        <v>19</v>
      </c>
      <c r="N244" s="255" t="s">
        <v>42</v>
      </c>
      <c r="O244" s="84"/>
      <c r="P244" s="213">
        <f>O244*H244</f>
        <v>0</v>
      </c>
      <c r="Q244" s="213">
        <v>0.0012999999999999999</v>
      </c>
      <c r="R244" s="213">
        <f>Q244*H244</f>
        <v>0.0051999999999999998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263</v>
      </c>
      <c r="AT244" s="215" t="s">
        <v>259</v>
      </c>
      <c r="AU244" s="215" t="s">
        <v>147</v>
      </c>
      <c r="AY244" s="17" t="s">
        <v>138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147</v>
      </c>
      <c r="BK244" s="216">
        <f>ROUND(I244*H244,2)</f>
        <v>0</v>
      </c>
      <c r="BL244" s="17" t="s">
        <v>252</v>
      </c>
      <c r="BM244" s="215" t="s">
        <v>1184</v>
      </c>
    </row>
    <row r="245" s="2" customFormat="1">
      <c r="A245" s="38"/>
      <c r="B245" s="39"/>
      <c r="C245" s="40"/>
      <c r="D245" s="217" t="s">
        <v>149</v>
      </c>
      <c r="E245" s="40"/>
      <c r="F245" s="218" t="s">
        <v>1183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149</v>
      </c>
      <c r="AU245" s="17" t="s">
        <v>147</v>
      </c>
    </row>
    <row r="246" s="2" customFormat="1" ht="16.5" customHeight="1">
      <c r="A246" s="38"/>
      <c r="B246" s="39"/>
      <c r="C246" s="204" t="s">
        <v>500</v>
      </c>
      <c r="D246" s="204" t="s">
        <v>141</v>
      </c>
      <c r="E246" s="205" t="s">
        <v>1185</v>
      </c>
      <c r="F246" s="206" t="s">
        <v>1186</v>
      </c>
      <c r="G246" s="207" t="s">
        <v>278</v>
      </c>
      <c r="H246" s="208">
        <v>1</v>
      </c>
      <c r="I246" s="209"/>
      <c r="J246" s="210">
        <f>ROUND(I246*H246,2)</f>
        <v>0</v>
      </c>
      <c r="K246" s="206" t="s">
        <v>145</v>
      </c>
      <c r="L246" s="44"/>
      <c r="M246" s="211" t="s">
        <v>19</v>
      </c>
      <c r="N246" s="212" t="s">
        <v>42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252</v>
      </c>
      <c r="AT246" s="215" t="s">
        <v>141</v>
      </c>
      <c r="AU246" s="215" t="s">
        <v>147</v>
      </c>
      <c r="AY246" s="17" t="s">
        <v>138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147</v>
      </c>
      <c r="BK246" s="216">
        <f>ROUND(I246*H246,2)</f>
        <v>0</v>
      </c>
      <c r="BL246" s="17" t="s">
        <v>252</v>
      </c>
      <c r="BM246" s="215" t="s">
        <v>1187</v>
      </c>
    </row>
    <row r="247" s="2" customFormat="1">
      <c r="A247" s="38"/>
      <c r="B247" s="39"/>
      <c r="C247" s="40"/>
      <c r="D247" s="217" t="s">
        <v>149</v>
      </c>
      <c r="E247" s="40"/>
      <c r="F247" s="218" t="s">
        <v>1188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149</v>
      </c>
      <c r="AU247" s="17" t="s">
        <v>147</v>
      </c>
    </row>
    <row r="248" s="2" customFormat="1">
      <c r="A248" s="38"/>
      <c r="B248" s="39"/>
      <c r="C248" s="40"/>
      <c r="D248" s="222" t="s">
        <v>151</v>
      </c>
      <c r="E248" s="40"/>
      <c r="F248" s="223" t="s">
        <v>1189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151</v>
      </c>
      <c r="AU248" s="17" t="s">
        <v>147</v>
      </c>
    </row>
    <row r="249" s="2" customFormat="1" ht="16.5" customHeight="1">
      <c r="A249" s="38"/>
      <c r="B249" s="39"/>
      <c r="C249" s="204" t="s">
        <v>504</v>
      </c>
      <c r="D249" s="204" t="s">
        <v>141</v>
      </c>
      <c r="E249" s="205" t="s">
        <v>1190</v>
      </c>
      <c r="F249" s="206" t="s">
        <v>1191</v>
      </c>
      <c r="G249" s="207" t="s">
        <v>215</v>
      </c>
      <c r="H249" s="208">
        <v>0.22800000000000001</v>
      </c>
      <c r="I249" s="209"/>
      <c r="J249" s="210">
        <f>ROUND(I249*H249,2)</f>
        <v>0</v>
      </c>
      <c r="K249" s="206" t="s">
        <v>145</v>
      </c>
      <c r="L249" s="44"/>
      <c r="M249" s="211" t="s">
        <v>19</v>
      </c>
      <c r="N249" s="212" t="s">
        <v>42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252</v>
      </c>
      <c r="AT249" s="215" t="s">
        <v>141</v>
      </c>
      <c r="AU249" s="215" t="s">
        <v>147</v>
      </c>
      <c r="AY249" s="17" t="s">
        <v>138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147</v>
      </c>
      <c r="BK249" s="216">
        <f>ROUND(I249*H249,2)</f>
        <v>0</v>
      </c>
      <c r="BL249" s="17" t="s">
        <v>252</v>
      </c>
      <c r="BM249" s="215" t="s">
        <v>1192</v>
      </c>
    </row>
    <row r="250" s="2" customFormat="1">
      <c r="A250" s="38"/>
      <c r="B250" s="39"/>
      <c r="C250" s="40"/>
      <c r="D250" s="217" t="s">
        <v>149</v>
      </c>
      <c r="E250" s="40"/>
      <c r="F250" s="218" t="s">
        <v>1193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149</v>
      </c>
      <c r="AU250" s="17" t="s">
        <v>147</v>
      </c>
    </row>
    <row r="251" s="2" customFormat="1">
      <c r="A251" s="38"/>
      <c r="B251" s="39"/>
      <c r="C251" s="40"/>
      <c r="D251" s="222" t="s">
        <v>151</v>
      </c>
      <c r="E251" s="40"/>
      <c r="F251" s="223" t="s">
        <v>1194</v>
      </c>
      <c r="G251" s="40"/>
      <c r="H251" s="40"/>
      <c r="I251" s="219"/>
      <c r="J251" s="40"/>
      <c r="K251" s="40"/>
      <c r="L251" s="44"/>
      <c r="M251" s="259"/>
      <c r="N251" s="260"/>
      <c r="O251" s="261"/>
      <c r="P251" s="261"/>
      <c r="Q251" s="261"/>
      <c r="R251" s="261"/>
      <c r="S251" s="261"/>
      <c r="T251" s="26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151</v>
      </c>
      <c r="AU251" s="17" t="s">
        <v>147</v>
      </c>
    </row>
    <row r="252" s="2" customFormat="1" ht="6.96" customHeight="1">
      <c r="A252" s="38"/>
      <c r="B252" s="59"/>
      <c r="C252" s="60"/>
      <c r="D252" s="60"/>
      <c r="E252" s="60"/>
      <c r="F252" s="60"/>
      <c r="G252" s="60"/>
      <c r="H252" s="60"/>
      <c r="I252" s="60"/>
      <c r="J252" s="60"/>
      <c r="K252" s="60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g2RciaKst1ULAzr+XsxD5oNJy8IXyXNLTT/lLD5jkF01w6syjk/sh/LHwtPH1ZVc6fXzbAZmA2WyYJ7xhnU+fA==" hashValue="kv6Ood74InepbmBhT2fBlPZobLSJV8IYVA7w3a4v8dOc8i9pfRVj4+WC8gR/0j9G+tHopCidnxVcWffB2cmjYA==" algorithmName="SHA-512" password="CC35"/>
  <autoFilter ref="C85:K2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612135101"/>
    <hyperlink ref="F95" r:id="rId2" display="https://podminky.urs.cz/item/CS_URS_2023_01/612315101"/>
    <hyperlink ref="F100" r:id="rId3" display="https://podminky.urs.cz/item/CS_URS_2023_01/973031151"/>
    <hyperlink ref="F104" r:id="rId4" display="https://podminky.urs.cz/item/CS_URS_2023_01/974031121"/>
    <hyperlink ref="F108" r:id="rId5" display="https://podminky.urs.cz/item/CS_URS_2023_01/977151111"/>
    <hyperlink ref="F113" r:id="rId6" display="https://podminky.urs.cz/item/CS_URS_2023_01/997013212"/>
    <hyperlink ref="F116" r:id="rId7" display="https://podminky.urs.cz/item/CS_URS_2023_01/997013501"/>
    <hyperlink ref="F119" r:id="rId8" display="https://podminky.urs.cz/item/CS_URS_2023_01/997013509"/>
    <hyperlink ref="F123" r:id="rId9" display="https://podminky.urs.cz/item/CS_URS_2023_01/997013603"/>
    <hyperlink ref="F127" r:id="rId10" display="https://podminky.urs.cz/item/CS_URS_2023_01/998018002"/>
    <hyperlink ref="F132" r:id="rId11" display="https://podminky.urs.cz/item/CS_URS_2023_01/741112001"/>
    <hyperlink ref="F137" r:id="rId12" display="https://podminky.urs.cz/item/CS_URS_2023_01/741122015"/>
    <hyperlink ref="F144" r:id="rId13" display="https://podminky.urs.cz/item/CS_URS_2023_01/741122016"/>
    <hyperlink ref="F151" r:id="rId14" display="https://podminky.urs.cz/item/CS_URS_2023_01/741122024"/>
    <hyperlink ref="F157" r:id="rId15" display="https://podminky.urs.cz/item/CS_URS_2023_01/741122031"/>
    <hyperlink ref="F163" r:id="rId16" display="https://podminky.urs.cz/item/CS_URS_2023_01/741130001"/>
    <hyperlink ref="F167" r:id="rId17" display="https://podminky.urs.cz/item/CS_URS_2023_01/741130005"/>
    <hyperlink ref="F170" r:id="rId18" display="https://podminky.urs.cz/item/CS_URS_2023_01/741130115"/>
    <hyperlink ref="F174" r:id="rId19" display="https://podminky.urs.cz/item/CS_URS_2023_01/741130134"/>
    <hyperlink ref="F177" r:id="rId20" display="https://podminky.urs.cz/item/CS_URS_2023_01/741210002"/>
    <hyperlink ref="F185" r:id="rId21" display="https://podminky.urs.cz/item/CS_URS_2023_01/741310001"/>
    <hyperlink ref="F190" r:id="rId22" display="https://podminky.urs.cz/item/CS_URS_2023_01/741310003"/>
    <hyperlink ref="F195" r:id="rId23" display="https://podminky.urs.cz/item/CS_URS_2023_01/741310252"/>
    <hyperlink ref="F198" r:id="rId24" display="https://podminky.urs.cz/item/CS_URS_2023_01/741310401"/>
    <hyperlink ref="F201" r:id="rId25" display="https://podminky.urs.cz/item/CS_URS_2023_01/741313012"/>
    <hyperlink ref="F206" r:id="rId26" display="https://podminky.urs.cz/item/CS_URS_2023_01/741313083"/>
    <hyperlink ref="F211" r:id="rId27" display="https://podminky.urs.cz/item/CS_URS_2023_01/741320104"/>
    <hyperlink ref="F218" r:id="rId28" display="https://podminky.urs.cz/item/CS_URS_2023_01/741320164"/>
    <hyperlink ref="F225" r:id="rId29" display="https://podminky.urs.cz/item/CS_URS_2023_01/741321002"/>
    <hyperlink ref="F230" r:id="rId30" display="https://podminky.urs.cz/item/CS_URS_2023_01/741322011"/>
    <hyperlink ref="F235" r:id="rId31" display="https://podminky.urs.cz/item/CS_URS_2023_01/741330202"/>
    <hyperlink ref="F238" r:id="rId32" display="https://podminky.urs.cz/item/CS_URS_2023_01/741372022"/>
    <hyperlink ref="F243" r:id="rId33" display="https://podminky.urs.cz/item/CS_URS_2023_01/741372062"/>
    <hyperlink ref="F248" r:id="rId34" display="https://podminky.urs.cz/item/CS_URS_2023_01/741810002"/>
    <hyperlink ref="F251" r:id="rId35" display="https://podminky.urs.cz/item/CS_URS_2023_01/99874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ROUND((SUM(BE86:BE251)),  2)</f>
        <v>0</v>
      </c>
      <c r="G33" s="38"/>
      <c r="H33" s="38"/>
      <c r="I33" s="148">
        <v>0.20999999999999999</v>
      </c>
      <c r="J33" s="147">
        <f>ROUND(((SUM(BE86:BE251))*I33),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ROUND((SUM(BF86:BF251)),  2)</f>
        <v>0</v>
      </c>
      <c r="G34" s="38"/>
      <c r="H34" s="38"/>
      <c r="I34" s="148">
        <v>0.14999999999999999</v>
      </c>
      <c r="J34" s="147">
        <f>ROUND(((SUM(BF86:BF251))*I34),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ROUND((SUM(BG86:BG251)),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ROUND((SUM(BH86:BH251)),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ROUND((SUM(BI86:BI251)),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04 - byt 02 vnitřní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J97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J110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111</v>
      </c>
      <c r="E65" s="168"/>
      <c r="F65" s="168"/>
      <c r="G65" s="168"/>
      <c r="H65" s="168"/>
      <c r="I65" s="168"/>
      <c r="J65" s="169">
        <f>J128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958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123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60" t="str">
        <f>E7</f>
        <v>BH- Ostrov n/Osl. oprava bytů VB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99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04 - byt 02 vnitřní elektroinstalace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Ostrov nad Oslavou</v>
      </c>
      <c r="G80" s="40"/>
      <c r="H80" s="40"/>
      <c r="I80" s="32" t="s">
        <v>23</v>
      </c>
      <c r="J80" s="72" t="str">
        <f>IF(J12="","",J12)</f>
        <v>27. 7. 2022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E15</f>
        <v xml:space="preserve"> </v>
      </c>
      <c r="G82" s="40"/>
      <c r="H82" s="40"/>
      <c r="I82" s="32" t="s">
        <v>31</v>
      </c>
      <c r="J82" s="36" t="str">
        <f>E21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29</v>
      </c>
      <c r="D83" s="40"/>
      <c r="E83" s="40"/>
      <c r="F83" s="27" t="str">
        <f>IF(E18="","",E18)</f>
        <v>Vyplň údaj</v>
      </c>
      <c r="G83" s="40"/>
      <c r="H83" s="40"/>
      <c r="I83" s="32" t="s">
        <v>33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124</v>
      </c>
      <c r="D85" s="180" t="s">
        <v>55</v>
      </c>
      <c r="E85" s="180" t="s">
        <v>51</v>
      </c>
      <c r="F85" s="180" t="s">
        <v>52</v>
      </c>
      <c r="G85" s="180" t="s">
        <v>125</v>
      </c>
      <c r="H85" s="180" t="s">
        <v>126</v>
      </c>
      <c r="I85" s="180" t="s">
        <v>127</v>
      </c>
      <c r="J85" s="180" t="s">
        <v>103</v>
      </c>
      <c r="K85" s="181" t="s">
        <v>128</v>
      </c>
      <c r="L85" s="182"/>
      <c r="M85" s="92" t="s">
        <v>19</v>
      </c>
      <c r="N85" s="93" t="s">
        <v>40</v>
      </c>
      <c r="O85" s="93" t="s">
        <v>129</v>
      </c>
      <c r="P85" s="93" t="s">
        <v>130</v>
      </c>
      <c r="Q85" s="93" t="s">
        <v>131</v>
      </c>
      <c r="R85" s="93" t="s">
        <v>132</v>
      </c>
      <c r="S85" s="93" t="s">
        <v>133</v>
      </c>
      <c r="T85" s="94" t="s">
        <v>134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135</v>
      </c>
      <c r="D86" s="40"/>
      <c r="E86" s="40"/>
      <c r="F86" s="40"/>
      <c r="G86" s="40"/>
      <c r="H86" s="40"/>
      <c r="I86" s="40"/>
      <c r="J86" s="183">
        <f>BK86</f>
        <v>0</v>
      </c>
      <c r="K86" s="40"/>
      <c r="L86" s="44"/>
      <c r="M86" s="95"/>
      <c r="N86" s="184"/>
      <c r="O86" s="96"/>
      <c r="P86" s="185">
        <f>P87+P128</f>
        <v>0</v>
      </c>
      <c r="Q86" s="96"/>
      <c r="R86" s="185">
        <f>R87+R128</f>
        <v>1.4293695</v>
      </c>
      <c r="S86" s="96"/>
      <c r="T86" s="186">
        <f>T87+T128</f>
        <v>0.92726999999999993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69</v>
      </c>
      <c r="AU86" s="17" t="s">
        <v>104</v>
      </c>
      <c r="BK86" s="187">
        <f>BK87+BK128</f>
        <v>0</v>
      </c>
    </row>
    <row r="87" s="12" customFormat="1" ht="25.92" customHeight="1">
      <c r="A87" s="12"/>
      <c r="B87" s="188"/>
      <c r="C87" s="189"/>
      <c r="D87" s="190" t="s">
        <v>69</v>
      </c>
      <c r="E87" s="191" t="s">
        <v>136</v>
      </c>
      <c r="F87" s="191" t="s">
        <v>137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P88+P97+P110+P124</f>
        <v>0</v>
      </c>
      <c r="Q87" s="196"/>
      <c r="R87" s="197">
        <f>R88+R97+R110+R124</f>
        <v>1.2018519999999999</v>
      </c>
      <c r="S87" s="196"/>
      <c r="T87" s="198">
        <f>T88+T97+T110+T124</f>
        <v>0.92726999999999993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78</v>
      </c>
      <c r="AT87" s="200" t="s">
        <v>69</v>
      </c>
      <c r="AU87" s="200" t="s">
        <v>70</v>
      </c>
      <c r="AY87" s="199" t="s">
        <v>138</v>
      </c>
      <c r="BK87" s="201">
        <f>BK88+BK97+BK110+BK124</f>
        <v>0</v>
      </c>
    </row>
    <row r="88" s="12" customFormat="1" ht="22.8" customHeight="1">
      <c r="A88" s="12"/>
      <c r="B88" s="188"/>
      <c r="C88" s="189"/>
      <c r="D88" s="190" t="s">
        <v>69</v>
      </c>
      <c r="E88" s="202" t="s">
        <v>155</v>
      </c>
      <c r="F88" s="202" t="s">
        <v>156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SUM(P89:P96)</f>
        <v>0</v>
      </c>
      <c r="Q88" s="196"/>
      <c r="R88" s="197">
        <f>SUM(R89:R96)</f>
        <v>1.2013199999999999</v>
      </c>
      <c r="S88" s="196"/>
      <c r="T88" s="198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78</v>
      </c>
      <c r="AT88" s="200" t="s">
        <v>69</v>
      </c>
      <c r="AU88" s="200" t="s">
        <v>78</v>
      </c>
      <c r="AY88" s="199" t="s">
        <v>138</v>
      </c>
      <c r="BK88" s="201">
        <f>SUM(BK89:BK96)</f>
        <v>0</v>
      </c>
    </row>
    <row r="89" s="2" customFormat="1" ht="16.5" customHeight="1">
      <c r="A89" s="38"/>
      <c r="B89" s="39"/>
      <c r="C89" s="204" t="s">
        <v>78</v>
      </c>
      <c r="D89" s="204" t="s">
        <v>141</v>
      </c>
      <c r="E89" s="205" t="s">
        <v>171</v>
      </c>
      <c r="F89" s="206" t="s">
        <v>172</v>
      </c>
      <c r="G89" s="207" t="s">
        <v>144</v>
      </c>
      <c r="H89" s="208">
        <v>12.779999999999999</v>
      </c>
      <c r="I89" s="209"/>
      <c r="J89" s="210">
        <f>ROUND(I89*H89,2)</f>
        <v>0</v>
      </c>
      <c r="K89" s="206" t="s">
        <v>145</v>
      </c>
      <c r="L89" s="44"/>
      <c r="M89" s="211" t="s">
        <v>19</v>
      </c>
      <c r="N89" s="212" t="s">
        <v>42</v>
      </c>
      <c r="O89" s="84"/>
      <c r="P89" s="213">
        <f>O89*H89</f>
        <v>0</v>
      </c>
      <c r="Q89" s="213">
        <v>0.056000000000000001</v>
      </c>
      <c r="R89" s="213">
        <f>Q89*H89</f>
        <v>0.71567999999999998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146</v>
      </c>
      <c r="AT89" s="215" t="s">
        <v>141</v>
      </c>
      <c r="AU89" s="215" t="s">
        <v>147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147</v>
      </c>
      <c r="BK89" s="216">
        <f>ROUND(I89*H89,2)</f>
        <v>0</v>
      </c>
      <c r="BL89" s="17" t="s">
        <v>146</v>
      </c>
      <c r="BM89" s="215" t="s">
        <v>1196</v>
      </c>
    </row>
    <row r="90" s="2" customFormat="1">
      <c r="A90" s="38"/>
      <c r="B90" s="39"/>
      <c r="C90" s="40"/>
      <c r="D90" s="217" t="s">
        <v>149</v>
      </c>
      <c r="E90" s="40"/>
      <c r="F90" s="218" t="s">
        <v>174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149</v>
      </c>
      <c r="AU90" s="17" t="s">
        <v>147</v>
      </c>
    </row>
    <row r="91" s="2" customFormat="1">
      <c r="A91" s="38"/>
      <c r="B91" s="39"/>
      <c r="C91" s="40"/>
      <c r="D91" s="222" t="s">
        <v>151</v>
      </c>
      <c r="E91" s="40"/>
      <c r="F91" s="223" t="s">
        <v>175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151</v>
      </c>
      <c r="AU91" s="17" t="s">
        <v>147</v>
      </c>
    </row>
    <row r="92" s="13" customFormat="1">
      <c r="A92" s="13"/>
      <c r="B92" s="224"/>
      <c r="C92" s="225"/>
      <c r="D92" s="217" t="s">
        <v>153</v>
      </c>
      <c r="E92" s="226" t="s">
        <v>19</v>
      </c>
      <c r="F92" s="227" t="s">
        <v>960</v>
      </c>
      <c r="G92" s="225"/>
      <c r="H92" s="228">
        <v>12.779999999999999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153</v>
      </c>
      <c r="AU92" s="234" t="s">
        <v>147</v>
      </c>
      <c r="AV92" s="13" t="s">
        <v>147</v>
      </c>
      <c r="AW92" s="13" t="s">
        <v>32</v>
      </c>
      <c r="AX92" s="13" t="s">
        <v>78</v>
      </c>
      <c r="AY92" s="234" t="s">
        <v>138</v>
      </c>
    </row>
    <row r="93" s="2" customFormat="1" ht="16.5" customHeight="1">
      <c r="A93" s="38"/>
      <c r="B93" s="39"/>
      <c r="C93" s="204" t="s">
        <v>147</v>
      </c>
      <c r="D93" s="204" t="s">
        <v>141</v>
      </c>
      <c r="E93" s="205" t="s">
        <v>961</v>
      </c>
      <c r="F93" s="206" t="s">
        <v>962</v>
      </c>
      <c r="G93" s="207" t="s">
        <v>144</v>
      </c>
      <c r="H93" s="208">
        <v>12.779999999999999</v>
      </c>
      <c r="I93" s="209"/>
      <c r="J93" s="210">
        <f>ROUND(I93*H93,2)</f>
        <v>0</v>
      </c>
      <c r="K93" s="206" t="s">
        <v>145</v>
      </c>
      <c r="L93" s="44"/>
      <c r="M93" s="211" t="s">
        <v>19</v>
      </c>
      <c r="N93" s="212" t="s">
        <v>42</v>
      </c>
      <c r="O93" s="84"/>
      <c r="P93" s="213">
        <f>O93*H93</f>
        <v>0</v>
      </c>
      <c r="Q93" s="213">
        <v>0.037999999999999999</v>
      </c>
      <c r="R93" s="213">
        <f>Q93*H93</f>
        <v>0.48563999999999996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146</v>
      </c>
      <c r="AT93" s="215" t="s">
        <v>141</v>
      </c>
      <c r="AU93" s="215" t="s">
        <v>147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147</v>
      </c>
      <c r="BK93" s="216">
        <f>ROUND(I93*H93,2)</f>
        <v>0</v>
      </c>
      <c r="BL93" s="17" t="s">
        <v>146</v>
      </c>
      <c r="BM93" s="215" t="s">
        <v>1197</v>
      </c>
    </row>
    <row r="94" s="2" customFormat="1">
      <c r="A94" s="38"/>
      <c r="B94" s="39"/>
      <c r="C94" s="40"/>
      <c r="D94" s="217" t="s">
        <v>149</v>
      </c>
      <c r="E94" s="40"/>
      <c r="F94" s="218" t="s">
        <v>964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149</v>
      </c>
      <c r="AU94" s="17" t="s">
        <v>147</v>
      </c>
    </row>
    <row r="95" s="2" customFormat="1">
      <c r="A95" s="38"/>
      <c r="B95" s="39"/>
      <c r="C95" s="40"/>
      <c r="D95" s="222" t="s">
        <v>151</v>
      </c>
      <c r="E95" s="40"/>
      <c r="F95" s="223" t="s">
        <v>965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151</v>
      </c>
      <c r="AU95" s="17" t="s">
        <v>147</v>
      </c>
    </row>
    <row r="96" s="13" customFormat="1">
      <c r="A96" s="13"/>
      <c r="B96" s="224"/>
      <c r="C96" s="225"/>
      <c r="D96" s="217" t="s">
        <v>153</v>
      </c>
      <c r="E96" s="226" t="s">
        <v>19</v>
      </c>
      <c r="F96" s="227" t="s">
        <v>960</v>
      </c>
      <c r="G96" s="225"/>
      <c r="H96" s="228">
        <v>12.779999999999999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153</v>
      </c>
      <c r="AU96" s="234" t="s">
        <v>147</v>
      </c>
      <c r="AV96" s="13" t="s">
        <v>147</v>
      </c>
      <c r="AW96" s="13" t="s">
        <v>32</v>
      </c>
      <c r="AX96" s="13" t="s">
        <v>78</v>
      </c>
      <c r="AY96" s="234" t="s">
        <v>138</v>
      </c>
    </row>
    <row r="97" s="12" customFormat="1" ht="22.8" customHeight="1">
      <c r="A97" s="12"/>
      <c r="B97" s="188"/>
      <c r="C97" s="189"/>
      <c r="D97" s="190" t="s">
        <v>69</v>
      </c>
      <c r="E97" s="202" t="s">
        <v>192</v>
      </c>
      <c r="F97" s="202" t="s">
        <v>193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SUM(P98:P109)</f>
        <v>0</v>
      </c>
      <c r="Q97" s="196"/>
      <c r="R97" s="197">
        <f>SUM(R98:R109)</f>
        <v>0.00053200000000000003</v>
      </c>
      <c r="S97" s="196"/>
      <c r="T97" s="198">
        <f>SUM(T98:T109)</f>
        <v>0.92726999999999993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78</v>
      </c>
      <c r="AT97" s="200" t="s">
        <v>69</v>
      </c>
      <c r="AU97" s="200" t="s">
        <v>78</v>
      </c>
      <c r="AY97" s="199" t="s">
        <v>138</v>
      </c>
      <c r="BK97" s="201">
        <f>SUM(BK98:BK109)</f>
        <v>0</v>
      </c>
    </row>
    <row r="98" s="2" customFormat="1" ht="16.5" customHeight="1">
      <c r="A98" s="38"/>
      <c r="B98" s="39"/>
      <c r="C98" s="204" t="s">
        <v>139</v>
      </c>
      <c r="D98" s="204" t="s">
        <v>141</v>
      </c>
      <c r="E98" s="205" t="s">
        <v>966</v>
      </c>
      <c r="F98" s="206" t="s">
        <v>967</v>
      </c>
      <c r="G98" s="207" t="s">
        <v>968</v>
      </c>
      <c r="H98" s="208">
        <v>0.041000000000000002</v>
      </c>
      <c r="I98" s="209"/>
      <c r="J98" s="210">
        <f>ROUND(I98*H98,2)</f>
        <v>0</v>
      </c>
      <c r="K98" s="206" t="s">
        <v>145</v>
      </c>
      <c r="L98" s="44"/>
      <c r="M98" s="211" t="s">
        <v>19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1.8</v>
      </c>
      <c r="T98" s="214">
        <f>S98*H98</f>
        <v>0.073800000000000004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146</v>
      </c>
      <c r="AT98" s="215" t="s">
        <v>141</v>
      </c>
      <c r="AU98" s="215" t="s">
        <v>147</v>
      </c>
      <c r="AY98" s="17" t="s">
        <v>138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147</v>
      </c>
      <c r="BK98" s="216">
        <f>ROUND(I98*H98,2)</f>
        <v>0</v>
      </c>
      <c r="BL98" s="17" t="s">
        <v>146</v>
      </c>
      <c r="BM98" s="215" t="s">
        <v>1198</v>
      </c>
    </row>
    <row r="99" s="2" customFormat="1">
      <c r="A99" s="38"/>
      <c r="B99" s="39"/>
      <c r="C99" s="40"/>
      <c r="D99" s="217" t="s">
        <v>149</v>
      </c>
      <c r="E99" s="40"/>
      <c r="F99" s="218" t="s">
        <v>970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149</v>
      </c>
      <c r="AU99" s="17" t="s">
        <v>147</v>
      </c>
    </row>
    <row r="100" s="2" customFormat="1">
      <c r="A100" s="38"/>
      <c r="B100" s="39"/>
      <c r="C100" s="40"/>
      <c r="D100" s="222" t="s">
        <v>151</v>
      </c>
      <c r="E100" s="40"/>
      <c r="F100" s="223" t="s">
        <v>971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151</v>
      </c>
      <c r="AU100" s="17" t="s">
        <v>147</v>
      </c>
    </row>
    <row r="101" s="13" customFormat="1">
      <c r="A101" s="13"/>
      <c r="B101" s="224"/>
      <c r="C101" s="225"/>
      <c r="D101" s="217" t="s">
        <v>153</v>
      </c>
      <c r="E101" s="226" t="s">
        <v>19</v>
      </c>
      <c r="F101" s="227" t="s">
        <v>972</v>
      </c>
      <c r="G101" s="225"/>
      <c r="H101" s="228">
        <v>0.041000000000000002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153</v>
      </c>
      <c r="AU101" s="234" t="s">
        <v>147</v>
      </c>
      <c r="AV101" s="13" t="s">
        <v>147</v>
      </c>
      <c r="AW101" s="13" t="s">
        <v>32</v>
      </c>
      <c r="AX101" s="13" t="s">
        <v>78</v>
      </c>
      <c r="AY101" s="234" t="s">
        <v>138</v>
      </c>
    </row>
    <row r="102" s="2" customFormat="1" ht="16.5" customHeight="1">
      <c r="A102" s="38"/>
      <c r="B102" s="39"/>
      <c r="C102" s="204" t="s">
        <v>146</v>
      </c>
      <c r="D102" s="204" t="s">
        <v>141</v>
      </c>
      <c r="E102" s="205" t="s">
        <v>973</v>
      </c>
      <c r="F102" s="206" t="s">
        <v>974</v>
      </c>
      <c r="G102" s="207" t="s">
        <v>197</v>
      </c>
      <c r="H102" s="208">
        <v>426</v>
      </c>
      <c r="I102" s="209"/>
      <c r="J102" s="210">
        <f>ROUND(I102*H102,2)</f>
        <v>0</v>
      </c>
      <c r="K102" s="206" t="s">
        <v>145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0.002</v>
      </c>
      <c r="T102" s="214">
        <f>S102*H102</f>
        <v>0.85199999999999998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146</v>
      </c>
      <c r="AT102" s="215" t="s">
        <v>141</v>
      </c>
      <c r="AU102" s="215" t="s">
        <v>147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147</v>
      </c>
      <c r="BK102" s="216">
        <f>ROUND(I102*H102,2)</f>
        <v>0</v>
      </c>
      <c r="BL102" s="17" t="s">
        <v>146</v>
      </c>
      <c r="BM102" s="215" t="s">
        <v>1199</v>
      </c>
    </row>
    <row r="103" s="2" customFormat="1">
      <c r="A103" s="38"/>
      <c r="B103" s="39"/>
      <c r="C103" s="40"/>
      <c r="D103" s="217" t="s">
        <v>149</v>
      </c>
      <c r="E103" s="40"/>
      <c r="F103" s="218" t="s">
        <v>976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149</v>
      </c>
      <c r="AU103" s="17" t="s">
        <v>147</v>
      </c>
    </row>
    <row r="104" s="2" customFormat="1">
      <c r="A104" s="38"/>
      <c r="B104" s="39"/>
      <c r="C104" s="40"/>
      <c r="D104" s="222" t="s">
        <v>151</v>
      </c>
      <c r="E104" s="40"/>
      <c r="F104" s="223" t="s">
        <v>977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151</v>
      </c>
      <c r="AU104" s="17" t="s">
        <v>147</v>
      </c>
    </row>
    <row r="105" s="13" customFormat="1">
      <c r="A105" s="13"/>
      <c r="B105" s="224"/>
      <c r="C105" s="225"/>
      <c r="D105" s="217" t="s">
        <v>153</v>
      </c>
      <c r="E105" s="226" t="s">
        <v>19</v>
      </c>
      <c r="F105" s="227" t="s">
        <v>978</v>
      </c>
      <c r="G105" s="225"/>
      <c r="H105" s="228">
        <v>426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153</v>
      </c>
      <c r="AU105" s="234" t="s">
        <v>147</v>
      </c>
      <c r="AV105" s="13" t="s">
        <v>147</v>
      </c>
      <c r="AW105" s="13" t="s">
        <v>32</v>
      </c>
      <c r="AX105" s="13" t="s">
        <v>78</v>
      </c>
      <c r="AY105" s="234" t="s">
        <v>138</v>
      </c>
    </row>
    <row r="106" s="2" customFormat="1" ht="16.5" customHeight="1">
      <c r="A106" s="38"/>
      <c r="B106" s="39"/>
      <c r="C106" s="204" t="s">
        <v>194</v>
      </c>
      <c r="D106" s="204" t="s">
        <v>141</v>
      </c>
      <c r="E106" s="205" t="s">
        <v>979</v>
      </c>
      <c r="F106" s="206" t="s">
        <v>980</v>
      </c>
      <c r="G106" s="207" t="s">
        <v>197</v>
      </c>
      <c r="H106" s="208">
        <v>0.69999999999999996</v>
      </c>
      <c r="I106" s="209"/>
      <c r="J106" s="210">
        <f>ROUND(I106*H106,2)</f>
        <v>0</v>
      </c>
      <c r="K106" s="206" t="s">
        <v>145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0.00076000000000000004</v>
      </c>
      <c r="R106" s="213">
        <f>Q106*H106</f>
        <v>0.00053200000000000003</v>
      </c>
      <c r="S106" s="213">
        <v>0.0020999999999999999</v>
      </c>
      <c r="T106" s="214">
        <f>S106*H106</f>
        <v>0.0014699999999999997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146</v>
      </c>
      <c r="AT106" s="215" t="s">
        <v>141</v>
      </c>
      <c r="AU106" s="215" t="s">
        <v>147</v>
      </c>
      <c r="AY106" s="17" t="s">
        <v>138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147</v>
      </c>
      <c r="BK106" s="216">
        <f>ROUND(I106*H106,2)</f>
        <v>0</v>
      </c>
      <c r="BL106" s="17" t="s">
        <v>146</v>
      </c>
      <c r="BM106" s="215" t="s">
        <v>1200</v>
      </c>
    </row>
    <row r="107" s="2" customFormat="1">
      <c r="A107" s="38"/>
      <c r="B107" s="39"/>
      <c r="C107" s="40"/>
      <c r="D107" s="217" t="s">
        <v>149</v>
      </c>
      <c r="E107" s="40"/>
      <c r="F107" s="218" t="s">
        <v>982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147</v>
      </c>
    </row>
    <row r="108" s="2" customFormat="1">
      <c r="A108" s="38"/>
      <c r="B108" s="39"/>
      <c r="C108" s="40"/>
      <c r="D108" s="222" t="s">
        <v>151</v>
      </c>
      <c r="E108" s="40"/>
      <c r="F108" s="223" t="s">
        <v>983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151</v>
      </c>
      <c r="AU108" s="17" t="s">
        <v>147</v>
      </c>
    </row>
    <row r="109" s="13" customFormat="1">
      <c r="A109" s="13"/>
      <c r="B109" s="224"/>
      <c r="C109" s="225"/>
      <c r="D109" s="217" t="s">
        <v>153</v>
      </c>
      <c r="E109" s="226" t="s">
        <v>19</v>
      </c>
      <c r="F109" s="227" t="s">
        <v>984</v>
      </c>
      <c r="G109" s="225"/>
      <c r="H109" s="228">
        <v>0.69999999999999996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147</v>
      </c>
      <c r="AV109" s="13" t="s">
        <v>147</v>
      </c>
      <c r="AW109" s="13" t="s">
        <v>32</v>
      </c>
      <c r="AX109" s="13" t="s">
        <v>78</v>
      </c>
      <c r="AY109" s="234" t="s">
        <v>138</v>
      </c>
    </row>
    <row r="110" s="12" customFormat="1" ht="22.8" customHeight="1">
      <c r="A110" s="12"/>
      <c r="B110" s="188"/>
      <c r="C110" s="189"/>
      <c r="D110" s="190" t="s">
        <v>69</v>
      </c>
      <c r="E110" s="202" t="s">
        <v>210</v>
      </c>
      <c r="F110" s="202" t="s">
        <v>211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SUM(P111:P123)</f>
        <v>0</v>
      </c>
      <c r="Q110" s="196"/>
      <c r="R110" s="197">
        <f>SUM(R111:R123)</f>
        <v>0</v>
      </c>
      <c r="S110" s="196"/>
      <c r="T110" s="198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78</v>
      </c>
      <c r="AT110" s="200" t="s">
        <v>69</v>
      </c>
      <c r="AU110" s="200" t="s">
        <v>78</v>
      </c>
      <c r="AY110" s="199" t="s">
        <v>138</v>
      </c>
      <c r="BK110" s="201">
        <f>SUM(BK111:BK123)</f>
        <v>0</v>
      </c>
    </row>
    <row r="111" s="2" customFormat="1" ht="16.5" customHeight="1">
      <c r="A111" s="38"/>
      <c r="B111" s="39"/>
      <c r="C111" s="204" t="s">
        <v>155</v>
      </c>
      <c r="D111" s="204" t="s">
        <v>141</v>
      </c>
      <c r="E111" s="205" t="s">
        <v>985</v>
      </c>
      <c r="F111" s="206" t="s">
        <v>986</v>
      </c>
      <c r="G111" s="207" t="s">
        <v>215</v>
      </c>
      <c r="H111" s="208">
        <v>0.92700000000000005</v>
      </c>
      <c r="I111" s="209"/>
      <c r="J111" s="210">
        <f>ROUND(I111*H111,2)</f>
        <v>0</v>
      </c>
      <c r="K111" s="206" t="s">
        <v>145</v>
      </c>
      <c r="L111" s="44"/>
      <c r="M111" s="211" t="s">
        <v>19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146</v>
      </c>
      <c r="AT111" s="215" t="s">
        <v>141</v>
      </c>
      <c r="AU111" s="215" t="s">
        <v>147</v>
      </c>
      <c r="AY111" s="17" t="s">
        <v>138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147</v>
      </c>
      <c r="BK111" s="216">
        <f>ROUND(I111*H111,2)</f>
        <v>0</v>
      </c>
      <c r="BL111" s="17" t="s">
        <v>146</v>
      </c>
      <c r="BM111" s="215" t="s">
        <v>1201</v>
      </c>
    </row>
    <row r="112" s="2" customFormat="1">
      <c r="A112" s="38"/>
      <c r="B112" s="39"/>
      <c r="C112" s="40"/>
      <c r="D112" s="217" t="s">
        <v>149</v>
      </c>
      <c r="E112" s="40"/>
      <c r="F112" s="218" t="s">
        <v>988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147</v>
      </c>
    </row>
    <row r="113" s="2" customFormat="1">
      <c r="A113" s="38"/>
      <c r="B113" s="39"/>
      <c r="C113" s="40"/>
      <c r="D113" s="222" t="s">
        <v>151</v>
      </c>
      <c r="E113" s="40"/>
      <c r="F113" s="223" t="s">
        <v>989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151</v>
      </c>
      <c r="AU113" s="17" t="s">
        <v>147</v>
      </c>
    </row>
    <row r="114" s="2" customFormat="1" ht="16.5" customHeight="1">
      <c r="A114" s="38"/>
      <c r="B114" s="39"/>
      <c r="C114" s="204" t="s">
        <v>212</v>
      </c>
      <c r="D114" s="204" t="s">
        <v>141</v>
      </c>
      <c r="E114" s="205" t="s">
        <v>220</v>
      </c>
      <c r="F114" s="206" t="s">
        <v>221</v>
      </c>
      <c r="G114" s="207" t="s">
        <v>215</v>
      </c>
      <c r="H114" s="208">
        <v>0.92700000000000005</v>
      </c>
      <c r="I114" s="209"/>
      <c r="J114" s="210">
        <f>ROUND(I114*H114,2)</f>
        <v>0</v>
      </c>
      <c r="K114" s="206" t="s">
        <v>145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146</v>
      </c>
      <c r="AT114" s="215" t="s">
        <v>141</v>
      </c>
      <c r="AU114" s="215" t="s">
        <v>147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147</v>
      </c>
      <c r="BK114" s="216">
        <f>ROUND(I114*H114,2)</f>
        <v>0</v>
      </c>
      <c r="BL114" s="17" t="s">
        <v>146</v>
      </c>
      <c r="BM114" s="215" t="s">
        <v>1202</v>
      </c>
    </row>
    <row r="115" s="2" customFormat="1">
      <c r="A115" s="38"/>
      <c r="B115" s="39"/>
      <c r="C115" s="40"/>
      <c r="D115" s="217" t="s">
        <v>149</v>
      </c>
      <c r="E115" s="40"/>
      <c r="F115" s="218" t="s">
        <v>223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147</v>
      </c>
    </row>
    <row r="116" s="2" customFormat="1">
      <c r="A116" s="38"/>
      <c r="B116" s="39"/>
      <c r="C116" s="40"/>
      <c r="D116" s="222" t="s">
        <v>151</v>
      </c>
      <c r="E116" s="40"/>
      <c r="F116" s="223" t="s">
        <v>224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151</v>
      </c>
      <c r="AU116" s="17" t="s">
        <v>147</v>
      </c>
    </row>
    <row r="117" s="2" customFormat="1" ht="16.5" customHeight="1">
      <c r="A117" s="38"/>
      <c r="B117" s="39"/>
      <c r="C117" s="204" t="s">
        <v>219</v>
      </c>
      <c r="D117" s="204" t="s">
        <v>141</v>
      </c>
      <c r="E117" s="205" t="s">
        <v>225</v>
      </c>
      <c r="F117" s="206" t="s">
        <v>226</v>
      </c>
      <c r="G117" s="207" t="s">
        <v>215</v>
      </c>
      <c r="H117" s="208">
        <v>11.124000000000001</v>
      </c>
      <c r="I117" s="209"/>
      <c r="J117" s="210">
        <f>ROUND(I117*H117,2)</f>
        <v>0</v>
      </c>
      <c r="K117" s="206" t="s">
        <v>145</v>
      </c>
      <c r="L117" s="44"/>
      <c r="M117" s="211" t="s">
        <v>19</v>
      </c>
      <c r="N117" s="212" t="s">
        <v>42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146</v>
      </c>
      <c r="AT117" s="215" t="s">
        <v>141</v>
      </c>
      <c r="AU117" s="215" t="s">
        <v>147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147</v>
      </c>
      <c r="BK117" s="216">
        <f>ROUND(I117*H117,2)</f>
        <v>0</v>
      </c>
      <c r="BL117" s="17" t="s">
        <v>146</v>
      </c>
      <c r="BM117" s="215" t="s">
        <v>1203</v>
      </c>
    </row>
    <row r="118" s="2" customFormat="1">
      <c r="A118" s="38"/>
      <c r="B118" s="39"/>
      <c r="C118" s="40"/>
      <c r="D118" s="217" t="s">
        <v>149</v>
      </c>
      <c r="E118" s="40"/>
      <c r="F118" s="218" t="s">
        <v>228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147</v>
      </c>
    </row>
    <row r="119" s="2" customFormat="1">
      <c r="A119" s="38"/>
      <c r="B119" s="39"/>
      <c r="C119" s="40"/>
      <c r="D119" s="222" t="s">
        <v>151</v>
      </c>
      <c r="E119" s="40"/>
      <c r="F119" s="223" t="s">
        <v>229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147</v>
      </c>
    </row>
    <row r="120" s="13" customFormat="1">
      <c r="A120" s="13"/>
      <c r="B120" s="224"/>
      <c r="C120" s="225"/>
      <c r="D120" s="217" t="s">
        <v>153</v>
      </c>
      <c r="E120" s="225"/>
      <c r="F120" s="227" t="s">
        <v>992</v>
      </c>
      <c r="G120" s="225"/>
      <c r="H120" s="228">
        <v>11.124000000000001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147</v>
      </c>
      <c r="AV120" s="13" t="s">
        <v>147</v>
      </c>
      <c r="AW120" s="13" t="s">
        <v>4</v>
      </c>
      <c r="AX120" s="13" t="s">
        <v>78</v>
      </c>
      <c r="AY120" s="234" t="s">
        <v>138</v>
      </c>
    </row>
    <row r="121" s="2" customFormat="1" ht="21.75" customHeight="1">
      <c r="A121" s="38"/>
      <c r="B121" s="39"/>
      <c r="C121" s="204" t="s">
        <v>192</v>
      </c>
      <c r="D121" s="204" t="s">
        <v>141</v>
      </c>
      <c r="E121" s="205" t="s">
        <v>993</v>
      </c>
      <c r="F121" s="206" t="s">
        <v>994</v>
      </c>
      <c r="G121" s="207" t="s">
        <v>215</v>
      </c>
      <c r="H121" s="208">
        <v>0.92700000000000005</v>
      </c>
      <c r="I121" s="209"/>
      <c r="J121" s="210">
        <f>ROUND(I121*H121,2)</f>
        <v>0</v>
      </c>
      <c r="K121" s="206" t="s">
        <v>145</v>
      </c>
      <c r="L121" s="44"/>
      <c r="M121" s="211" t="s">
        <v>19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146</v>
      </c>
      <c r="AT121" s="215" t="s">
        <v>141</v>
      </c>
      <c r="AU121" s="215" t="s">
        <v>147</v>
      </c>
      <c r="AY121" s="17" t="s">
        <v>138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147</v>
      </c>
      <c r="BK121" s="216">
        <f>ROUND(I121*H121,2)</f>
        <v>0</v>
      </c>
      <c r="BL121" s="17" t="s">
        <v>146</v>
      </c>
      <c r="BM121" s="215" t="s">
        <v>1204</v>
      </c>
    </row>
    <row r="122" s="2" customFormat="1">
      <c r="A122" s="38"/>
      <c r="B122" s="39"/>
      <c r="C122" s="40"/>
      <c r="D122" s="217" t="s">
        <v>149</v>
      </c>
      <c r="E122" s="40"/>
      <c r="F122" s="218" t="s">
        <v>996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147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997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147</v>
      </c>
    </row>
    <row r="124" s="12" customFormat="1" ht="22.8" customHeight="1">
      <c r="A124" s="12"/>
      <c r="B124" s="188"/>
      <c r="C124" s="189"/>
      <c r="D124" s="190" t="s">
        <v>69</v>
      </c>
      <c r="E124" s="202" t="s">
        <v>237</v>
      </c>
      <c r="F124" s="202" t="s">
        <v>238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SUM(P125:P127)</f>
        <v>0</v>
      </c>
      <c r="Q124" s="196"/>
      <c r="R124" s="197">
        <f>SUM(R125:R127)</f>
        <v>0</v>
      </c>
      <c r="S124" s="196"/>
      <c r="T124" s="198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78</v>
      </c>
      <c r="AT124" s="200" t="s">
        <v>69</v>
      </c>
      <c r="AU124" s="200" t="s">
        <v>78</v>
      </c>
      <c r="AY124" s="199" t="s">
        <v>138</v>
      </c>
      <c r="BK124" s="201">
        <f>SUM(BK125:BK127)</f>
        <v>0</v>
      </c>
    </row>
    <row r="125" s="2" customFormat="1" ht="16.5" customHeight="1">
      <c r="A125" s="38"/>
      <c r="B125" s="39"/>
      <c r="C125" s="204" t="s">
        <v>231</v>
      </c>
      <c r="D125" s="204" t="s">
        <v>141</v>
      </c>
      <c r="E125" s="205" t="s">
        <v>240</v>
      </c>
      <c r="F125" s="206" t="s">
        <v>241</v>
      </c>
      <c r="G125" s="207" t="s">
        <v>215</v>
      </c>
      <c r="H125" s="208">
        <v>1.202</v>
      </c>
      <c r="I125" s="209"/>
      <c r="J125" s="210">
        <f>ROUND(I125*H125,2)</f>
        <v>0</v>
      </c>
      <c r="K125" s="206" t="s">
        <v>145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146</v>
      </c>
      <c r="AT125" s="215" t="s">
        <v>141</v>
      </c>
      <c r="AU125" s="215" t="s">
        <v>147</v>
      </c>
      <c r="AY125" s="17" t="s">
        <v>138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147</v>
      </c>
      <c r="BK125" s="216">
        <f>ROUND(I125*H125,2)</f>
        <v>0</v>
      </c>
      <c r="BL125" s="17" t="s">
        <v>146</v>
      </c>
      <c r="BM125" s="215" t="s">
        <v>1205</v>
      </c>
    </row>
    <row r="126" s="2" customFormat="1">
      <c r="A126" s="38"/>
      <c r="B126" s="39"/>
      <c r="C126" s="40"/>
      <c r="D126" s="217" t="s">
        <v>149</v>
      </c>
      <c r="E126" s="40"/>
      <c r="F126" s="218" t="s">
        <v>243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147</v>
      </c>
    </row>
    <row r="127" s="2" customFormat="1">
      <c r="A127" s="38"/>
      <c r="B127" s="39"/>
      <c r="C127" s="40"/>
      <c r="D127" s="222" t="s">
        <v>151</v>
      </c>
      <c r="E127" s="40"/>
      <c r="F127" s="223" t="s">
        <v>244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151</v>
      </c>
      <c r="AU127" s="17" t="s">
        <v>147</v>
      </c>
    </row>
    <row r="128" s="12" customFormat="1" ht="25.92" customHeight="1">
      <c r="A128" s="12"/>
      <c r="B128" s="188"/>
      <c r="C128" s="189"/>
      <c r="D128" s="190" t="s">
        <v>69</v>
      </c>
      <c r="E128" s="191" t="s">
        <v>245</v>
      </c>
      <c r="F128" s="191" t="s">
        <v>246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</f>
        <v>0</v>
      </c>
      <c r="Q128" s="196"/>
      <c r="R128" s="197">
        <f>R129</f>
        <v>0.22751750000000004</v>
      </c>
      <c r="S128" s="196"/>
      <c r="T128" s="198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147</v>
      </c>
      <c r="AT128" s="200" t="s">
        <v>69</v>
      </c>
      <c r="AU128" s="200" t="s">
        <v>70</v>
      </c>
      <c r="AY128" s="199" t="s">
        <v>138</v>
      </c>
      <c r="BK128" s="201">
        <f>BK129</f>
        <v>0</v>
      </c>
    </row>
    <row r="129" s="12" customFormat="1" ht="22.8" customHeight="1">
      <c r="A129" s="12"/>
      <c r="B129" s="188"/>
      <c r="C129" s="189"/>
      <c r="D129" s="190" t="s">
        <v>69</v>
      </c>
      <c r="E129" s="202" t="s">
        <v>999</v>
      </c>
      <c r="F129" s="202" t="s">
        <v>1000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SUM(P130:P251)</f>
        <v>0</v>
      </c>
      <c r="Q129" s="196"/>
      <c r="R129" s="197">
        <f>SUM(R130:R251)</f>
        <v>0.22751750000000004</v>
      </c>
      <c r="S129" s="196"/>
      <c r="T129" s="198">
        <f>SUM(T130:T251)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147</v>
      </c>
      <c r="AT129" s="200" t="s">
        <v>69</v>
      </c>
      <c r="AU129" s="200" t="s">
        <v>78</v>
      </c>
      <c r="AY129" s="199" t="s">
        <v>138</v>
      </c>
      <c r="BK129" s="201">
        <f>SUM(BK130:BK251)</f>
        <v>0</v>
      </c>
    </row>
    <row r="130" s="2" customFormat="1" ht="16.5" customHeight="1">
      <c r="A130" s="38"/>
      <c r="B130" s="39"/>
      <c r="C130" s="204" t="s">
        <v>239</v>
      </c>
      <c r="D130" s="204" t="s">
        <v>141</v>
      </c>
      <c r="E130" s="205" t="s">
        <v>1001</v>
      </c>
      <c r="F130" s="206" t="s">
        <v>1002</v>
      </c>
      <c r="G130" s="207" t="s">
        <v>278</v>
      </c>
      <c r="H130" s="208">
        <v>57</v>
      </c>
      <c r="I130" s="209"/>
      <c r="J130" s="210">
        <f>ROUND(I130*H130,2)</f>
        <v>0</v>
      </c>
      <c r="K130" s="206" t="s">
        <v>145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252</v>
      </c>
      <c r="AT130" s="215" t="s">
        <v>141</v>
      </c>
      <c r="AU130" s="215" t="s">
        <v>147</v>
      </c>
      <c r="AY130" s="17" t="s">
        <v>138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147</v>
      </c>
      <c r="BK130" s="216">
        <f>ROUND(I130*H130,2)</f>
        <v>0</v>
      </c>
      <c r="BL130" s="17" t="s">
        <v>252</v>
      </c>
      <c r="BM130" s="215" t="s">
        <v>1206</v>
      </c>
    </row>
    <row r="131" s="2" customFormat="1">
      <c r="A131" s="38"/>
      <c r="B131" s="39"/>
      <c r="C131" s="40"/>
      <c r="D131" s="217" t="s">
        <v>149</v>
      </c>
      <c r="E131" s="40"/>
      <c r="F131" s="218" t="s">
        <v>1004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147</v>
      </c>
    </row>
    <row r="132" s="2" customFormat="1">
      <c r="A132" s="38"/>
      <c r="B132" s="39"/>
      <c r="C132" s="40"/>
      <c r="D132" s="222" t="s">
        <v>151</v>
      </c>
      <c r="E132" s="40"/>
      <c r="F132" s="223" t="s">
        <v>1005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147</v>
      </c>
    </row>
    <row r="133" s="2" customFormat="1" ht="16.5" customHeight="1">
      <c r="A133" s="38"/>
      <c r="B133" s="39"/>
      <c r="C133" s="246" t="s">
        <v>249</v>
      </c>
      <c r="D133" s="246" t="s">
        <v>259</v>
      </c>
      <c r="E133" s="247" t="s">
        <v>1006</v>
      </c>
      <c r="F133" s="248" t="s">
        <v>1007</v>
      </c>
      <c r="G133" s="249" t="s">
        <v>278</v>
      </c>
      <c r="H133" s="250">
        <v>57</v>
      </c>
      <c r="I133" s="251"/>
      <c r="J133" s="252">
        <f>ROUND(I133*H133,2)</f>
        <v>0</v>
      </c>
      <c r="K133" s="248" t="s">
        <v>145</v>
      </c>
      <c r="L133" s="253"/>
      <c r="M133" s="254" t="s">
        <v>19</v>
      </c>
      <c r="N133" s="255" t="s">
        <v>42</v>
      </c>
      <c r="O133" s="84"/>
      <c r="P133" s="213">
        <f>O133*H133</f>
        <v>0</v>
      </c>
      <c r="Q133" s="213">
        <v>4.0000000000000003E-05</v>
      </c>
      <c r="R133" s="213">
        <f>Q133*H133</f>
        <v>0.0022800000000000003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263</v>
      </c>
      <c r="AT133" s="215" t="s">
        <v>259</v>
      </c>
      <c r="AU133" s="215" t="s">
        <v>147</v>
      </c>
      <c r="AY133" s="17" t="s">
        <v>138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147</v>
      </c>
      <c r="BK133" s="216">
        <f>ROUND(I133*H133,2)</f>
        <v>0</v>
      </c>
      <c r="BL133" s="17" t="s">
        <v>252</v>
      </c>
      <c r="BM133" s="215" t="s">
        <v>1207</v>
      </c>
    </row>
    <row r="134" s="2" customFormat="1">
      <c r="A134" s="38"/>
      <c r="B134" s="39"/>
      <c r="C134" s="40"/>
      <c r="D134" s="217" t="s">
        <v>149</v>
      </c>
      <c r="E134" s="40"/>
      <c r="F134" s="218" t="s">
        <v>1007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147</v>
      </c>
    </row>
    <row r="135" s="2" customFormat="1" ht="16.5" customHeight="1">
      <c r="A135" s="38"/>
      <c r="B135" s="39"/>
      <c r="C135" s="204" t="s">
        <v>258</v>
      </c>
      <c r="D135" s="204" t="s">
        <v>141</v>
      </c>
      <c r="E135" s="205" t="s">
        <v>1009</v>
      </c>
      <c r="F135" s="206" t="s">
        <v>1010</v>
      </c>
      <c r="G135" s="207" t="s">
        <v>197</v>
      </c>
      <c r="H135" s="208">
        <v>153</v>
      </c>
      <c r="I135" s="209"/>
      <c r="J135" s="210">
        <f>ROUND(I135*H135,2)</f>
        <v>0</v>
      </c>
      <c r="K135" s="206" t="s">
        <v>145</v>
      </c>
      <c r="L135" s="44"/>
      <c r="M135" s="211" t="s">
        <v>19</v>
      </c>
      <c r="N135" s="212" t="s">
        <v>42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252</v>
      </c>
      <c r="AT135" s="215" t="s">
        <v>141</v>
      </c>
      <c r="AU135" s="215" t="s">
        <v>147</v>
      </c>
      <c r="AY135" s="17" t="s">
        <v>138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147</v>
      </c>
      <c r="BK135" s="216">
        <f>ROUND(I135*H135,2)</f>
        <v>0</v>
      </c>
      <c r="BL135" s="17" t="s">
        <v>252</v>
      </c>
      <c r="BM135" s="215" t="s">
        <v>1208</v>
      </c>
    </row>
    <row r="136" s="2" customFormat="1">
      <c r="A136" s="38"/>
      <c r="B136" s="39"/>
      <c r="C136" s="40"/>
      <c r="D136" s="217" t="s">
        <v>149</v>
      </c>
      <c r="E136" s="40"/>
      <c r="F136" s="218" t="s">
        <v>1012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147</v>
      </c>
    </row>
    <row r="137" s="2" customFormat="1">
      <c r="A137" s="38"/>
      <c r="B137" s="39"/>
      <c r="C137" s="40"/>
      <c r="D137" s="222" t="s">
        <v>151</v>
      </c>
      <c r="E137" s="40"/>
      <c r="F137" s="223" t="s">
        <v>1013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151</v>
      </c>
      <c r="AU137" s="17" t="s">
        <v>147</v>
      </c>
    </row>
    <row r="138" s="13" customFormat="1">
      <c r="A138" s="13"/>
      <c r="B138" s="224"/>
      <c r="C138" s="225"/>
      <c r="D138" s="217" t="s">
        <v>153</v>
      </c>
      <c r="E138" s="226" t="s">
        <v>19</v>
      </c>
      <c r="F138" s="227" t="s">
        <v>1014</v>
      </c>
      <c r="G138" s="225"/>
      <c r="H138" s="228">
        <v>153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153</v>
      </c>
      <c r="AU138" s="234" t="s">
        <v>147</v>
      </c>
      <c r="AV138" s="13" t="s">
        <v>147</v>
      </c>
      <c r="AW138" s="13" t="s">
        <v>32</v>
      </c>
      <c r="AX138" s="13" t="s">
        <v>78</v>
      </c>
      <c r="AY138" s="234" t="s">
        <v>138</v>
      </c>
    </row>
    <row r="139" s="2" customFormat="1" ht="16.5" customHeight="1">
      <c r="A139" s="38"/>
      <c r="B139" s="39"/>
      <c r="C139" s="246" t="s">
        <v>268</v>
      </c>
      <c r="D139" s="246" t="s">
        <v>259</v>
      </c>
      <c r="E139" s="247" t="s">
        <v>1015</v>
      </c>
      <c r="F139" s="248" t="s">
        <v>1016</v>
      </c>
      <c r="G139" s="249" t="s">
        <v>197</v>
      </c>
      <c r="H139" s="250">
        <v>175.94999999999999</v>
      </c>
      <c r="I139" s="251"/>
      <c r="J139" s="252">
        <f>ROUND(I139*H139,2)</f>
        <v>0</v>
      </c>
      <c r="K139" s="248" t="s">
        <v>145</v>
      </c>
      <c r="L139" s="253"/>
      <c r="M139" s="254" t="s">
        <v>19</v>
      </c>
      <c r="N139" s="255" t="s">
        <v>42</v>
      </c>
      <c r="O139" s="84"/>
      <c r="P139" s="213">
        <f>O139*H139</f>
        <v>0</v>
      </c>
      <c r="Q139" s="213">
        <v>0.00012</v>
      </c>
      <c r="R139" s="213">
        <f>Q139*H139</f>
        <v>0.021114000000000001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263</v>
      </c>
      <c r="AT139" s="215" t="s">
        <v>259</v>
      </c>
      <c r="AU139" s="215" t="s">
        <v>147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147</v>
      </c>
      <c r="BK139" s="216">
        <f>ROUND(I139*H139,2)</f>
        <v>0</v>
      </c>
      <c r="BL139" s="17" t="s">
        <v>252</v>
      </c>
      <c r="BM139" s="215" t="s">
        <v>1209</v>
      </c>
    </row>
    <row r="140" s="2" customFormat="1">
      <c r="A140" s="38"/>
      <c r="B140" s="39"/>
      <c r="C140" s="40"/>
      <c r="D140" s="217" t="s">
        <v>149</v>
      </c>
      <c r="E140" s="40"/>
      <c r="F140" s="218" t="s">
        <v>1016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147</v>
      </c>
    </row>
    <row r="141" s="13" customFormat="1">
      <c r="A141" s="13"/>
      <c r="B141" s="224"/>
      <c r="C141" s="225"/>
      <c r="D141" s="217" t="s">
        <v>153</v>
      </c>
      <c r="E141" s="225"/>
      <c r="F141" s="227" t="s">
        <v>1018</v>
      </c>
      <c r="G141" s="225"/>
      <c r="H141" s="228">
        <v>175.94999999999999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153</v>
      </c>
      <c r="AU141" s="234" t="s">
        <v>147</v>
      </c>
      <c r="AV141" s="13" t="s">
        <v>147</v>
      </c>
      <c r="AW141" s="13" t="s">
        <v>4</v>
      </c>
      <c r="AX141" s="13" t="s">
        <v>78</v>
      </c>
      <c r="AY141" s="234" t="s">
        <v>138</v>
      </c>
    </row>
    <row r="142" s="2" customFormat="1" ht="16.5" customHeight="1">
      <c r="A142" s="38"/>
      <c r="B142" s="39"/>
      <c r="C142" s="204" t="s">
        <v>8</v>
      </c>
      <c r="D142" s="204" t="s">
        <v>141</v>
      </c>
      <c r="E142" s="205" t="s">
        <v>1019</v>
      </c>
      <c r="F142" s="206" t="s">
        <v>1020</v>
      </c>
      <c r="G142" s="207" t="s">
        <v>197</v>
      </c>
      <c r="H142" s="208">
        <v>297</v>
      </c>
      <c r="I142" s="209"/>
      <c r="J142" s="210">
        <f>ROUND(I142*H142,2)</f>
        <v>0</v>
      </c>
      <c r="K142" s="206" t="s">
        <v>145</v>
      </c>
      <c r="L142" s="44"/>
      <c r="M142" s="211" t="s">
        <v>19</v>
      </c>
      <c r="N142" s="212" t="s">
        <v>42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252</v>
      </c>
      <c r="AT142" s="215" t="s">
        <v>141</v>
      </c>
      <c r="AU142" s="215" t="s">
        <v>147</v>
      </c>
      <c r="AY142" s="17" t="s">
        <v>138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147</v>
      </c>
      <c r="BK142" s="216">
        <f>ROUND(I142*H142,2)</f>
        <v>0</v>
      </c>
      <c r="BL142" s="17" t="s">
        <v>252</v>
      </c>
      <c r="BM142" s="215" t="s">
        <v>1210</v>
      </c>
    </row>
    <row r="143" s="2" customFormat="1">
      <c r="A143" s="38"/>
      <c r="B143" s="39"/>
      <c r="C143" s="40"/>
      <c r="D143" s="217" t="s">
        <v>149</v>
      </c>
      <c r="E143" s="40"/>
      <c r="F143" s="218" t="s">
        <v>1022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147</v>
      </c>
    </row>
    <row r="144" s="2" customFormat="1">
      <c r="A144" s="38"/>
      <c r="B144" s="39"/>
      <c r="C144" s="40"/>
      <c r="D144" s="222" t="s">
        <v>151</v>
      </c>
      <c r="E144" s="40"/>
      <c r="F144" s="223" t="s">
        <v>1023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147</v>
      </c>
    </row>
    <row r="145" s="13" customFormat="1">
      <c r="A145" s="13"/>
      <c r="B145" s="224"/>
      <c r="C145" s="225"/>
      <c r="D145" s="217" t="s">
        <v>153</v>
      </c>
      <c r="E145" s="226" t="s">
        <v>19</v>
      </c>
      <c r="F145" s="227" t="s">
        <v>1024</v>
      </c>
      <c r="G145" s="225"/>
      <c r="H145" s="228">
        <v>297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153</v>
      </c>
      <c r="AU145" s="234" t="s">
        <v>147</v>
      </c>
      <c r="AV145" s="13" t="s">
        <v>147</v>
      </c>
      <c r="AW145" s="13" t="s">
        <v>32</v>
      </c>
      <c r="AX145" s="13" t="s">
        <v>78</v>
      </c>
      <c r="AY145" s="234" t="s">
        <v>138</v>
      </c>
    </row>
    <row r="146" s="2" customFormat="1" ht="16.5" customHeight="1">
      <c r="A146" s="38"/>
      <c r="B146" s="39"/>
      <c r="C146" s="246" t="s">
        <v>252</v>
      </c>
      <c r="D146" s="246" t="s">
        <v>259</v>
      </c>
      <c r="E146" s="247" t="s">
        <v>1025</v>
      </c>
      <c r="F146" s="248" t="s">
        <v>1026</v>
      </c>
      <c r="G146" s="249" t="s">
        <v>197</v>
      </c>
      <c r="H146" s="250">
        <v>341.55000000000001</v>
      </c>
      <c r="I146" s="251"/>
      <c r="J146" s="252">
        <f>ROUND(I146*H146,2)</f>
        <v>0</v>
      </c>
      <c r="K146" s="248" t="s">
        <v>145</v>
      </c>
      <c r="L146" s="253"/>
      <c r="M146" s="254" t="s">
        <v>19</v>
      </c>
      <c r="N146" s="255" t="s">
        <v>42</v>
      </c>
      <c r="O146" s="84"/>
      <c r="P146" s="213">
        <f>O146*H146</f>
        <v>0</v>
      </c>
      <c r="Q146" s="213">
        <v>0.00017000000000000001</v>
      </c>
      <c r="R146" s="213">
        <f>Q146*H146</f>
        <v>0.058063500000000004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263</v>
      </c>
      <c r="AT146" s="215" t="s">
        <v>259</v>
      </c>
      <c r="AU146" s="215" t="s">
        <v>147</v>
      </c>
      <c r="AY146" s="17" t="s">
        <v>138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147</v>
      </c>
      <c r="BK146" s="216">
        <f>ROUND(I146*H146,2)</f>
        <v>0</v>
      </c>
      <c r="BL146" s="17" t="s">
        <v>252</v>
      </c>
      <c r="BM146" s="215" t="s">
        <v>1211</v>
      </c>
    </row>
    <row r="147" s="2" customFormat="1">
      <c r="A147" s="38"/>
      <c r="B147" s="39"/>
      <c r="C147" s="40"/>
      <c r="D147" s="217" t="s">
        <v>149</v>
      </c>
      <c r="E147" s="40"/>
      <c r="F147" s="218" t="s">
        <v>1026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147</v>
      </c>
    </row>
    <row r="148" s="13" customFormat="1">
      <c r="A148" s="13"/>
      <c r="B148" s="224"/>
      <c r="C148" s="225"/>
      <c r="D148" s="217" t="s">
        <v>153</v>
      </c>
      <c r="E148" s="225"/>
      <c r="F148" s="227" t="s">
        <v>1028</v>
      </c>
      <c r="G148" s="225"/>
      <c r="H148" s="228">
        <v>341.55000000000001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153</v>
      </c>
      <c r="AU148" s="234" t="s">
        <v>147</v>
      </c>
      <c r="AV148" s="13" t="s">
        <v>147</v>
      </c>
      <c r="AW148" s="13" t="s">
        <v>4</v>
      </c>
      <c r="AX148" s="13" t="s">
        <v>78</v>
      </c>
      <c r="AY148" s="234" t="s">
        <v>138</v>
      </c>
    </row>
    <row r="149" s="2" customFormat="1" ht="16.5" customHeight="1">
      <c r="A149" s="38"/>
      <c r="B149" s="39"/>
      <c r="C149" s="204" t="s">
        <v>285</v>
      </c>
      <c r="D149" s="204" t="s">
        <v>141</v>
      </c>
      <c r="E149" s="205" t="s">
        <v>1029</v>
      </c>
      <c r="F149" s="206" t="s">
        <v>1030</v>
      </c>
      <c r="G149" s="207" t="s">
        <v>197</v>
      </c>
      <c r="H149" s="208">
        <v>27</v>
      </c>
      <c r="I149" s="209"/>
      <c r="J149" s="210">
        <f>ROUND(I149*H149,2)</f>
        <v>0</v>
      </c>
      <c r="K149" s="206" t="s">
        <v>145</v>
      </c>
      <c r="L149" s="44"/>
      <c r="M149" s="211" t="s">
        <v>19</v>
      </c>
      <c r="N149" s="212" t="s">
        <v>42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252</v>
      </c>
      <c r="AT149" s="215" t="s">
        <v>141</v>
      </c>
      <c r="AU149" s="215" t="s">
        <v>147</v>
      </c>
      <c r="AY149" s="17" t="s">
        <v>138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147</v>
      </c>
      <c r="BK149" s="216">
        <f>ROUND(I149*H149,2)</f>
        <v>0</v>
      </c>
      <c r="BL149" s="17" t="s">
        <v>252</v>
      </c>
      <c r="BM149" s="215" t="s">
        <v>1212</v>
      </c>
    </row>
    <row r="150" s="2" customFormat="1">
      <c r="A150" s="38"/>
      <c r="B150" s="39"/>
      <c r="C150" s="40"/>
      <c r="D150" s="217" t="s">
        <v>149</v>
      </c>
      <c r="E150" s="40"/>
      <c r="F150" s="218" t="s">
        <v>1032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147</v>
      </c>
    </row>
    <row r="151" s="2" customFormat="1">
      <c r="A151" s="38"/>
      <c r="B151" s="39"/>
      <c r="C151" s="40"/>
      <c r="D151" s="222" t="s">
        <v>151</v>
      </c>
      <c r="E151" s="40"/>
      <c r="F151" s="223" t="s">
        <v>1033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147</v>
      </c>
    </row>
    <row r="152" s="2" customFormat="1" ht="16.5" customHeight="1">
      <c r="A152" s="38"/>
      <c r="B152" s="39"/>
      <c r="C152" s="246" t="s">
        <v>293</v>
      </c>
      <c r="D152" s="246" t="s">
        <v>259</v>
      </c>
      <c r="E152" s="247" t="s">
        <v>1034</v>
      </c>
      <c r="F152" s="248" t="s">
        <v>1035</v>
      </c>
      <c r="G152" s="249" t="s">
        <v>197</v>
      </c>
      <c r="H152" s="250">
        <v>31.050000000000001</v>
      </c>
      <c r="I152" s="251"/>
      <c r="J152" s="252">
        <f>ROUND(I152*H152,2)</f>
        <v>0</v>
      </c>
      <c r="K152" s="248" t="s">
        <v>145</v>
      </c>
      <c r="L152" s="253"/>
      <c r="M152" s="254" t="s">
        <v>19</v>
      </c>
      <c r="N152" s="255" t="s">
        <v>42</v>
      </c>
      <c r="O152" s="84"/>
      <c r="P152" s="213">
        <f>O152*H152</f>
        <v>0</v>
      </c>
      <c r="Q152" s="213">
        <v>0.00064000000000000005</v>
      </c>
      <c r="R152" s="213">
        <f>Q152*H152</f>
        <v>0.019872000000000001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263</v>
      </c>
      <c r="AT152" s="215" t="s">
        <v>259</v>
      </c>
      <c r="AU152" s="215" t="s">
        <v>147</v>
      </c>
      <c r="AY152" s="17" t="s">
        <v>138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147</v>
      </c>
      <c r="BK152" s="216">
        <f>ROUND(I152*H152,2)</f>
        <v>0</v>
      </c>
      <c r="BL152" s="17" t="s">
        <v>252</v>
      </c>
      <c r="BM152" s="215" t="s">
        <v>1213</v>
      </c>
    </row>
    <row r="153" s="2" customFormat="1">
      <c r="A153" s="38"/>
      <c r="B153" s="39"/>
      <c r="C153" s="40"/>
      <c r="D153" s="217" t="s">
        <v>149</v>
      </c>
      <c r="E153" s="40"/>
      <c r="F153" s="218" t="s">
        <v>1035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147</v>
      </c>
    </row>
    <row r="154" s="13" customFormat="1">
      <c r="A154" s="13"/>
      <c r="B154" s="224"/>
      <c r="C154" s="225"/>
      <c r="D154" s="217" t="s">
        <v>153</v>
      </c>
      <c r="E154" s="225"/>
      <c r="F154" s="227" t="s">
        <v>1037</v>
      </c>
      <c r="G154" s="225"/>
      <c r="H154" s="228">
        <v>31.050000000000001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153</v>
      </c>
      <c r="AU154" s="234" t="s">
        <v>147</v>
      </c>
      <c r="AV154" s="13" t="s">
        <v>147</v>
      </c>
      <c r="AW154" s="13" t="s">
        <v>4</v>
      </c>
      <c r="AX154" s="13" t="s">
        <v>78</v>
      </c>
      <c r="AY154" s="234" t="s">
        <v>138</v>
      </c>
    </row>
    <row r="155" s="2" customFormat="1" ht="16.5" customHeight="1">
      <c r="A155" s="38"/>
      <c r="B155" s="39"/>
      <c r="C155" s="204" t="s">
        <v>300</v>
      </c>
      <c r="D155" s="204" t="s">
        <v>141</v>
      </c>
      <c r="E155" s="205" t="s">
        <v>1038</v>
      </c>
      <c r="F155" s="206" t="s">
        <v>1039</v>
      </c>
      <c r="G155" s="207" t="s">
        <v>197</v>
      </c>
      <c r="H155" s="208">
        <v>17</v>
      </c>
      <c r="I155" s="209"/>
      <c r="J155" s="210">
        <f>ROUND(I155*H155,2)</f>
        <v>0</v>
      </c>
      <c r="K155" s="206" t="s">
        <v>145</v>
      </c>
      <c r="L155" s="44"/>
      <c r="M155" s="211" t="s">
        <v>19</v>
      </c>
      <c r="N155" s="212" t="s">
        <v>42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252</v>
      </c>
      <c r="AT155" s="215" t="s">
        <v>141</v>
      </c>
      <c r="AU155" s="215" t="s">
        <v>147</v>
      </c>
      <c r="AY155" s="17" t="s">
        <v>138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147</v>
      </c>
      <c r="BK155" s="216">
        <f>ROUND(I155*H155,2)</f>
        <v>0</v>
      </c>
      <c r="BL155" s="17" t="s">
        <v>252</v>
      </c>
      <c r="BM155" s="215" t="s">
        <v>1214</v>
      </c>
    </row>
    <row r="156" s="2" customFormat="1">
      <c r="A156" s="38"/>
      <c r="B156" s="39"/>
      <c r="C156" s="40"/>
      <c r="D156" s="217" t="s">
        <v>149</v>
      </c>
      <c r="E156" s="40"/>
      <c r="F156" s="218" t="s">
        <v>1041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147</v>
      </c>
    </row>
    <row r="157" s="2" customFormat="1">
      <c r="A157" s="38"/>
      <c r="B157" s="39"/>
      <c r="C157" s="40"/>
      <c r="D157" s="222" t="s">
        <v>151</v>
      </c>
      <c r="E157" s="40"/>
      <c r="F157" s="223" t="s">
        <v>1042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147</v>
      </c>
    </row>
    <row r="158" s="2" customFormat="1" ht="16.5" customHeight="1">
      <c r="A158" s="38"/>
      <c r="B158" s="39"/>
      <c r="C158" s="246" t="s">
        <v>308</v>
      </c>
      <c r="D158" s="246" t="s">
        <v>259</v>
      </c>
      <c r="E158" s="247" t="s">
        <v>1043</v>
      </c>
      <c r="F158" s="248" t="s">
        <v>1044</v>
      </c>
      <c r="G158" s="249" t="s">
        <v>197</v>
      </c>
      <c r="H158" s="250">
        <v>19.550000000000001</v>
      </c>
      <c r="I158" s="251"/>
      <c r="J158" s="252">
        <f>ROUND(I158*H158,2)</f>
        <v>0</v>
      </c>
      <c r="K158" s="248" t="s">
        <v>145</v>
      </c>
      <c r="L158" s="253"/>
      <c r="M158" s="254" t="s">
        <v>19</v>
      </c>
      <c r="N158" s="255" t="s">
        <v>42</v>
      </c>
      <c r="O158" s="84"/>
      <c r="P158" s="213">
        <f>O158*H158</f>
        <v>0</v>
      </c>
      <c r="Q158" s="213">
        <v>0.00016000000000000001</v>
      </c>
      <c r="R158" s="213">
        <f>Q158*H158</f>
        <v>0.0031280000000000006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263</v>
      </c>
      <c r="AT158" s="215" t="s">
        <v>259</v>
      </c>
      <c r="AU158" s="215" t="s">
        <v>147</v>
      </c>
      <c r="AY158" s="17" t="s">
        <v>138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147</v>
      </c>
      <c r="BK158" s="216">
        <f>ROUND(I158*H158,2)</f>
        <v>0</v>
      </c>
      <c r="BL158" s="17" t="s">
        <v>252</v>
      </c>
      <c r="BM158" s="215" t="s">
        <v>1215</v>
      </c>
    </row>
    <row r="159" s="2" customFormat="1">
      <c r="A159" s="38"/>
      <c r="B159" s="39"/>
      <c r="C159" s="40"/>
      <c r="D159" s="217" t="s">
        <v>149</v>
      </c>
      <c r="E159" s="40"/>
      <c r="F159" s="218" t="s">
        <v>1044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147</v>
      </c>
    </row>
    <row r="160" s="13" customFormat="1">
      <c r="A160" s="13"/>
      <c r="B160" s="224"/>
      <c r="C160" s="225"/>
      <c r="D160" s="217" t="s">
        <v>153</v>
      </c>
      <c r="E160" s="225"/>
      <c r="F160" s="227" t="s">
        <v>1046</v>
      </c>
      <c r="G160" s="225"/>
      <c r="H160" s="228">
        <v>19.550000000000001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153</v>
      </c>
      <c r="AU160" s="234" t="s">
        <v>147</v>
      </c>
      <c r="AV160" s="13" t="s">
        <v>147</v>
      </c>
      <c r="AW160" s="13" t="s">
        <v>4</v>
      </c>
      <c r="AX160" s="13" t="s">
        <v>78</v>
      </c>
      <c r="AY160" s="234" t="s">
        <v>138</v>
      </c>
    </row>
    <row r="161" s="2" customFormat="1" ht="16.5" customHeight="1">
      <c r="A161" s="38"/>
      <c r="B161" s="39"/>
      <c r="C161" s="204" t="s">
        <v>7</v>
      </c>
      <c r="D161" s="204" t="s">
        <v>141</v>
      </c>
      <c r="E161" s="205" t="s">
        <v>1047</v>
      </c>
      <c r="F161" s="206" t="s">
        <v>1048</v>
      </c>
      <c r="G161" s="207" t="s">
        <v>278</v>
      </c>
      <c r="H161" s="208">
        <v>54</v>
      </c>
      <c r="I161" s="209"/>
      <c r="J161" s="210">
        <f>ROUND(I161*H161,2)</f>
        <v>0</v>
      </c>
      <c r="K161" s="206" t="s">
        <v>145</v>
      </c>
      <c r="L161" s="44"/>
      <c r="M161" s="211" t="s">
        <v>19</v>
      </c>
      <c r="N161" s="212" t="s">
        <v>42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252</v>
      </c>
      <c r="AT161" s="215" t="s">
        <v>141</v>
      </c>
      <c r="AU161" s="215" t="s">
        <v>147</v>
      </c>
      <c r="AY161" s="17" t="s">
        <v>138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147</v>
      </c>
      <c r="BK161" s="216">
        <f>ROUND(I161*H161,2)</f>
        <v>0</v>
      </c>
      <c r="BL161" s="17" t="s">
        <v>252</v>
      </c>
      <c r="BM161" s="215" t="s">
        <v>1216</v>
      </c>
    </row>
    <row r="162" s="2" customFormat="1">
      <c r="A162" s="38"/>
      <c r="B162" s="39"/>
      <c r="C162" s="40"/>
      <c r="D162" s="217" t="s">
        <v>149</v>
      </c>
      <c r="E162" s="40"/>
      <c r="F162" s="218" t="s">
        <v>1050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147</v>
      </c>
    </row>
    <row r="163" s="2" customFormat="1">
      <c r="A163" s="38"/>
      <c r="B163" s="39"/>
      <c r="C163" s="40"/>
      <c r="D163" s="222" t="s">
        <v>151</v>
      </c>
      <c r="E163" s="40"/>
      <c r="F163" s="223" t="s">
        <v>1051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147</v>
      </c>
    </row>
    <row r="164" s="13" customFormat="1">
      <c r="A164" s="13"/>
      <c r="B164" s="224"/>
      <c r="C164" s="225"/>
      <c r="D164" s="217" t="s">
        <v>153</v>
      </c>
      <c r="E164" s="226" t="s">
        <v>19</v>
      </c>
      <c r="F164" s="227" t="s">
        <v>1052</v>
      </c>
      <c r="G164" s="225"/>
      <c r="H164" s="228">
        <v>54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153</v>
      </c>
      <c r="AU164" s="234" t="s">
        <v>147</v>
      </c>
      <c r="AV164" s="13" t="s">
        <v>147</v>
      </c>
      <c r="AW164" s="13" t="s">
        <v>32</v>
      </c>
      <c r="AX164" s="13" t="s">
        <v>78</v>
      </c>
      <c r="AY164" s="234" t="s">
        <v>138</v>
      </c>
    </row>
    <row r="165" s="2" customFormat="1" ht="16.5" customHeight="1">
      <c r="A165" s="38"/>
      <c r="B165" s="39"/>
      <c r="C165" s="204" t="s">
        <v>320</v>
      </c>
      <c r="D165" s="204" t="s">
        <v>141</v>
      </c>
      <c r="E165" s="205" t="s">
        <v>1053</v>
      </c>
      <c r="F165" s="206" t="s">
        <v>1054</v>
      </c>
      <c r="G165" s="207" t="s">
        <v>278</v>
      </c>
      <c r="H165" s="208">
        <v>4</v>
      </c>
      <c r="I165" s="209"/>
      <c r="J165" s="210">
        <f>ROUND(I165*H165,2)</f>
        <v>0</v>
      </c>
      <c r="K165" s="206" t="s">
        <v>145</v>
      </c>
      <c r="L165" s="44"/>
      <c r="M165" s="211" t="s">
        <v>19</v>
      </c>
      <c r="N165" s="212" t="s">
        <v>42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252</v>
      </c>
      <c r="AT165" s="215" t="s">
        <v>141</v>
      </c>
      <c r="AU165" s="215" t="s">
        <v>147</v>
      </c>
      <c r="AY165" s="17" t="s">
        <v>138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147</v>
      </c>
      <c r="BK165" s="216">
        <f>ROUND(I165*H165,2)</f>
        <v>0</v>
      </c>
      <c r="BL165" s="17" t="s">
        <v>252</v>
      </c>
      <c r="BM165" s="215" t="s">
        <v>1217</v>
      </c>
    </row>
    <row r="166" s="2" customFormat="1">
      <c r="A166" s="38"/>
      <c r="B166" s="39"/>
      <c r="C166" s="40"/>
      <c r="D166" s="217" t="s">
        <v>149</v>
      </c>
      <c r="E166" s="40"/>
      <c r="F166" s="218" t="s">
        <v>1056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149</v>
      </c>
      <c r="AU166" s="17" t="s">
        <v>147</v>
      </c>
    </row>
    <row r="167" s="2" customFormat="1">
      <c r="A167" s="38"/>
      <c r="B167" s="39"/>
      <c r="C167" s="40"/>
      <c r="D167" s="222" t="s">
        <v>151</v>
      </c>
      <c r="E167" s="40"/>
      <c r="F167" s="223" t="s">
        <v>1057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151</v>
      </c>
      <c r="AU167" s="17" t="s">
        <v>147</v>
      </c>
    </row>
    <row r="168" s="2" customFormat="1" ht="16.5" customHeight="1">
      <c r="A168" s="38"/>
      <c r="B168" s="39"/>
      <c r="C168" s="204" t="s">
        <v>326</v>
      </c>
      <c r="D168" s="204" t="s">
        <v>141</v>
      </c>
      <c r="E168" s="205" t="s">
        <v>1058</v>
      </c>
      <c r="F168" s="206" t="s">
        <v>1059</v>
      </c>
      <c r="G168" s="207" t="s">
        <v>278</v>
      </c>
      <c r="H168" s="208">
        <v>171</v>
      </c>
      <c r="I168" s="209"/>
      <c r="J168" s="210">
        <f>ROUND(I168*H168,2)</f>
        <v>0</v>
      </c>
      <c r="K168" s="206" t="s">
        <v>145</v>
      </c>
      <c r="L168" s="44"/>
      <c r="M168" s="211" t="s">
        <v>19</v>
      </c>
      <c r="N168" s="212" t="s">
        <v>42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252</v>
      </c>
      <c r="AT168" s="215" t="s">
        <v>141</v>
      </c>
      <c r="AU168" s="215" t="s">
        <v>147</v>
      </c>
      <c r="AY168" s="17" t="s">
        <v>138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147</v>
      </c>
      <c r="BK168" s="216">
        <f>ROUND(I168*H168,2)</f>
        <v>0</v>
      </c>
      <c r="BL168" s="17" t="s">
        <v>252</v>
      </c>
      <c r="BM168" s="215" t="s">
        <v>1218</v>
      </c>
    </row>
    <row r="169" s="2" customFormat="1">
      <c r="A169" s="38"/>
      <c r="B169" s="39"/>
      <c r="C169" s="40"/>
      <c r="D169" s="217" t="s">
        <v>149</v>
      </c>
      <c r="E169" s="40"/>
      <c r="F169" s="218" t="s">
        <v>1061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147</v>
      </c>
    </row>
    <row r="170" s="2" customFormat="1">
      <c r="A170" s="38"/>
      <c r="B170" s="39"/>
      <c r="C170" s="40"/>
      <c r="D170" s="222" t="s">
        <v>151</v>
      </c>
      <c r="E170" s="40"/>
      <c r="F170" s="223" t="s">
        <v>1062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151</v>
      </c>
      <c r="AU170" s="17" t="s">
        <v>147</v>
      </c>
    </row>
    <row r="171" s="13" customFormat="1">
      <c r="A171" s="13"/>
      <c r="B171" s="224"/>
      <c r="C171" s="225"/>
      <c r="D171" s="217" t="s">
        <v>153</v>
      </c>
      <c r="E171" s="226" t="s">
        <v>19</v>
      </c>
      <c r="F171" s="227" t="s">
        <v>1063</v>
      </c>
      <c r="G171" s="225"/>
      <c r="H171" s="228">
        <v>171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153</v>
      </c>
      <c r="AU171" s="234" t="s">
        <v>147</v>
      </c>
      <c r="AV171" s="13" t="s">
        <v>147</v>
      </c>
      <c r="AW171" s="13" t="s">
        <v>32</v>
      </c>
      <c r="AX171" s="13" t="s">
        <v>78</v>
      </c>
      <c r="AY171" s="234" t="s">
        <v>138</v>
      </c>
    </row>
    <row r="172" s="2" customFormat="1" ht="16.5" customHeight="1">
      <c r="A172" s="38"/>
      <c r="B172" s="39"/>
      <c r="C172" s="204" t="s">
        <v>332</v>
      </c>
      <c r="D172" s="204" t="s">
        <v>141</v>
      </c>
      <c r="E172" s="205" t="s">
        <v>1064</v>
      </c>
      <c r="F172" s="206" t="s">
        <v>1065</v>
      </c>
      <c r="G172" s="207" t="s">
        <v>278</v>
      </c>
      <c r="H172" s="208">
        <v>2</v>
      </c>
      <c r="I172" s="209"/>
      <c r="J172" s="210">
        <f>ROUND(I172*H172,2)</f>
        <v>0</v>
      </c>
      <c r="K172" s="206" t="s">
        <v>145</v>
      </c>
      <c r="L172" s="44"/>
      <c r="M172" s="211" t="s">
        <v>19</v>
      </c>
      <c r="N172" s="212" t="s">
        <v>42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252</v>
      </c>
      <c r="AT172" s="215" t="s">
        <v>141</v>
      </c>
      <c r="AU172" s="215" t="s">
        <v>147</v>
      </c>
      <c r="AY172" s="17" t="s">
        <v>138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147</v>
      </c>
      <c r="BK172" s="216">
        <f>ROUND(I172*H172,2)</f>
        <v>0</v>
      </c>
      <c r="BL172" s="17" t="s">
        <v>252</v>
      </c>
      <c r="BM172" s="215" t="s">
        <v>1219</v>
      </c>
    </row>
    <row r="173" s="2" customFormat="1">
      <c r="A173" s="38"/>
      <c r="B173" s="39"/>
      <c r="C173" s="40"/>
      <c r="D173" s="217" t="s">
        <v>149</v>
      </c>
      <c r="E173" s="40"/>
      <c r="F173" s="218" t="s">
        <v>1067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147</v>
      </c>
    </row>
    <row r="174" s="2" customFormat="1">
      <c r="A174" s="38"/>
      <c r="B174" s="39"/>
      <c r="C174" s="40"/>
      <c r="D174" s="222" t="s">
        <v>151</v>
      </c>
      <c r="E174" s="40"/>
      <c r="F174" s="223" t="s">
        <v>1068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151</v>
      </c>
      <c r="AU174" s="17" t="s">
        <v>147</v>
      </c>
    </row>
    <row r="175" s="2" customFormat="1" ht="16.5" customHeight="1">
      <c r="A175" s="38"/>
      <c r="B175" s="39"/>
      <c r="C175" s="204" t="s">
        <v>337</v>
      </c>
      <c r="D175" s="204" t="s">
        <v>141</v>
      </c>
      <c r="E175" s="205" t="s">
        <v>1069</v>
      </c>
      <c r="F175" s="206" t="s">
        <v>1070</v>
      </c>
      <c r="G175" s="207" t="s">
        <v>278</v>
      </c>
      <c r="H175" s="208">
        <v>1</v>
      </c>
      <c r="I175" s="209"/>
      <c r="J175" s="210">
        <f>ROUND(I175*H175,2)</f>
        <v>0</v>
      </c>
      <c r="K175" s="206" t="s">
        <v>145</v>
      </c>
      <c r="L175" s="44"/>
      <c r="M175" s="211" t="s">
        <v>19</v>
      </c>
      <c r="N175" s="212" t="s">
        <v>42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252</v>
      </c>
      <c r="AT175" s="215" t="s">
        <v>141</v>
      </c>
      <c r="AU175" s="215" t="s">
        <v>147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147</v>
      </c>
      <c r="BK175" s="216">
        <f>ROUND(I175*H175,2)</f>
        <v>0</v>
      </c>
      <c r="BL175" s="17" t="s">
        <v>252</v>
      </c>
      <c r="BM175" s="215" t="s">
        <v>1220</v>
      </c>
    </row>
    <row r="176" s="2" customFormat="1">
      <c r="A176" s="38"/>
      <c r="B176" s="39"/>
      <c r="C176" s="40"/>
      <c r="D176" s="217" t="s">
        <v>149</v>
      </c>
      <c r="E176" s="40"/>
      <c r="F176" s="218" t="s">
        <v>1072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147</v>
      </c>
    </row>
    <row r="177" s="2" customFormat="1">
      <c r="A177" s="38"/>
      <c r="B177" s="39"/>
      <c r="C177" s="40"/>
      <c r="D177" s="222" t="s">
        <v>151</v>
      </c>
      <c r="E177" s="40"/>
      <c r="F177" s="223" t="s">
        <v>1073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151</v>
      </c>
      <c r="AU177" s="17" t="s">
        <v>147</v>
      </c>
    </row>
    <row r="178" s="13" customFormat="1">
      <c r="A178" s="13"/>
      <c r="B178" s="224"/>
      <c r="C178" s="225"/>
      <c r="D178" s="217" t="s">
        <v>153</v>
      </c>
      <c r="E178" s="226" t="s">
        <v>19</v>
      </c>
      <c r="F178" s="227" t="s">
        <v>1074</v>
      </c>
      <c r="G178" s="225"/>
      <c r="H178" s="228">
        <v>1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153</v>
      </c>
      <c r="AU178" s="234" t="s">
        <v>147</v>
      </c>
      <c r="AV178" s="13" t="s">
        <v>147</v>
      </c>
      <c r="AW178" s="13" t="s">
        <v>32</v>
      </c>
      <c r="AX178" s="13" t="s">
        <v>78</v>
      </c>
      <c r="AY178" s="234" t="s">
        <v>138</v>
      </c>
    </row>
    <row r="179" s="2" customFormat="1" ht="16.5" customHeight="1">
      <c r="A179" s="38"/>
      <c r="B179" s="39"/>
      <c r="C179" s="246" t="s">
        <v>343</v>
      </c>
      <c r="D179" s="246" t="s">
        <v>259</v>
      </c>
      <c r="E179" s="247" t="s">
        <v>1075</v>
      </c>
      <c r="F179" s="248" t="s">
        <v>1076</v>
      </c>
      <c r="G179" s="249" t="s">
        <v>278</v>
      </c>
      <c r="H179" s="250">
        <v>1</v>
      </c>
      <c r="I179" s="251"/>
      <c r="J179" s="252">
        <f>ROUND(I179*H179,2)</f>
        <v>0</v>
      </c>
      <c r="K179" s="248" t="s">
        <v>145</v>
      </c>
      <c r="L179" s="253"/>
      <c r="M179" s="254" t="s">
        <v>19</v>
      </c>
      <c r="N179" s="255" t="s">
        <v>42</v>
      </c>
      <c r="O179" s="84"/>
      <c r="P179" s="213">
        <f>O179*H179</f>
        <v>0</v>
      </c>
      <c r="Q179" s="213">
        <v>0.098599999999999993</v>
      </c>
      <c r="R179" s="213">
        <f>Q179*H179</f>
        <v>0.098599999999999993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263</v>
      </c>
      <c r="AT179" s="215" t="s">
        <v>259</v>
      </c>
      <c r="AU179" s="215" t="s">
        <v>147</v>
      </c>
      <c r="AY179" s="17" t="s">
        <v>138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147</v>
      </c>
      <c r="BK179" s="216">
        <f>ROUND(I179*H179,2)</f>
        <v>0</v>
      </c>
      <c r="BL179" s="17" t="s">
        <v>252</v>
      </c>
      <c r="BM179" s="215" t="s">
        <v>1221</v>
      </c>
    </row>
    <row r="180" s="2" customFormat="1">
      <c r="A180" s="38"/>
      <c r="B180" s="39"/>
      <c r="C180" s="40"/>
      <c r="D180" s="217" t="s">
        <v>149</v>
      </c>
      <c r="E180" s="40"/>
      <c r="F180" s="218" t="s">
        <v>1076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147</v>
      </c>
    </row>
    <row r="181" s="2" customFormat="1" ht="16.5" customHeight="1">
      <c r="A181" s="38"/>
      <c r="B181" s="39"/>
      <c r="C181" s="246" t="s">
        <v>349</v>
      </c>
      <c r="D181" s="246" t="s">
        <v>259</v>
      </c>
      <c r="E181" s="247" t="s">
        <v>1078</v>
      </c>
      <c r="F181" s="248" t="s">
        <v>1079</v>
      </c>
      <c r="G181" s="249" t="s">
        <v>278</v>
      </c>
      <c r="H181" s="250">
        <v>1</v>
      </c>
      <c r="I181" s="251"/>
      <c r="J181" s="252">
        <f>ROUND(I181*H181,2)</f>
        <v>0</v>
      </c>
      <c r="K181" s="248" t="s">
        <v>145</v>
      </c>
      <c r="L181" s="253"/>
      <c r="M181" s="254" t="s">
        <v>19</v>
      </c>
      <c r="N181" s="255" t="s">
        <v>42</v>
      </c>
      <c r="O181" s="84"/>
      <c r="P181" s="213">
        <f>O181*H181</f>
        <v>0</v>
      </c>
      <c r="Q181" s="213">
        <v>0.0020699999999999998</v>
      </c>
      <c r="R181" s="213">
        <f>Q181*H181</f>
        <v>0.0020699999999999998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263</v>
      </c>
      <c r="AT181" s="215" t="s">
        <v>259</v>
      </c>
      <c r="AU181" s="215" t="s">
        <v>147</v>
      </c>
      <c r="AY181" s="17" t="s">
        <v>138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147</v>
      </c>
      <c r="BK181" s="216">
        <f>ROUND(I181*H181,2)</f>
        <v>0</v>
      </c>
      <c r="BL181" s="17" t="s">
        <v>252</v>
      </c>
      <c r="BM181" s="215" t="s">
        <v>1222</v>
      </c>
    </row>
    <row r="182" s="2" customFormat="1">
      <c r="A182" s="38"/>
      <c r="B182" s="39"/>
      <c r="C182" s="40"/>
      <c r="D182" s="217" t="s">
        <v>149</v>
      </c>
      <c r="E182" s="40"/>
      <c r="F182" s="218" t="s">
        <v>1079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147</v>
      </c>
    </row>
    <row r="183" s="2" customFormat="1" ht="16.5" customHeight="1">
      <c r="A183" s="38"/>
      <c r="B183" s="39"/>
      <c r="C183" s="204" t="s">
        <v>355</v>
      </c>
      <c r="D183" s="204" t="s">
        <v>141</v>
      </c>
      <c r="E183" s="205" t="s">
        <v>1081</v>
      </c>
      <c r="F183" s="206" t="s">
        <v>1082</v>
      </c>
      <c r="G183" s="207" t="s">
        <v>278</v>
      </c>
      <c r="H183" s="208">
        <v>7</v>
      </c>
      <c r="I183" s="209"/>
      <c r="J183" s="210">
        <f>ROUND(I183*H183,2)</f>
        <v>0</v>
      </c>
      <c r="K183" s="206" t="s">
        <v>145</v>
      </c>
      <c r="L183" s="44"/>
      <c r="M183" s="211" t="s">
        <v>19</v>
      </c>
      <c r="N183" s="212" t="s">
        <v>42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252</v>
      </c>
      <c r="AT183" s="215" t="s">
        <v>141</v>
      </c>
      <c r="AU183" s="215" t="s">
        <v>147</v>
      </c>
      <c r="AY183" s="17" t="s">
        <v>138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147</v>
      </c>
      <c r="BK183" s="216">
        <f>ROUND(I183*H183,2)</f>
        <v>0</v>
      </c>
      <c r="BL183" s="17" t="s">
        <v>252</v>
      </c>
      <c r="BM183" s="215" t="s">
        <v>1223</v>
      </c>
    </row>
    <row r="184" s="2" customFormat="1">
      <c r="A184" s="38"/>
      <c r="B184" s="39"/>
      <c r="C184" s="40"/>
      <c r="D184" s="217" t="s">
        <v>149</v>
      </c>
      <c r="E184" s="40"/>
      <c r="F184" s="218" t="s">
        <v>1084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149</v>
      </c>
      <c r="AU184" s="17" t="s">
        <v>147</v>
      </c>
    </row>
    <row r="185" s="2" customFormat="1">
      <c r="A185" s="38"/>
      <c r="B185" s="39"/>
      <c r="C185" s="40"/>
      <c r="D185" s="222" t="s">
        <v>151</v>
      </c>
      <c r="E185" s="40"/>
      <c r="F185" s="223" t="s">
        <v>1085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151</v>
      </c>
      <c r="AU185" s="17" t="s">
        <v>147</v>
      </c>
    </row>
    <row r="186" s="2" customFormat="1" ht="16.5" customHeight="1">
      <c r="A186" s="38"/>
      <c r="B186" s="39"/>
      <c r="C186" s="246" t="s">
        <v>361</v>
      </c>
      <c r="D186" s="246" t="s">
        <v>259</v>
      </c>
      <c r="E186" s="247" t="s">
        <v>1086</v>
      </c>
      <c r="F186" s="248" t="s">
        <v>1087</v>
      </c>
      <c r="G186" s="249" t="s">
        <v>278</v>
      </c>
      <c r="H186" s="250">
        <v>7</v>
      </c>
      <c r="I186" s="251"/>
      <c r="J186" s="252">
        <f>ROUND(I186*H186,2)</f>
        <v>0</v>
      </c>
      <c r="K186" s="248" t="s">
        <v>145</v>
      </c>
      <c r="L186" s="253"/>
      <c r="M186" s="254" t="s">
        <v>19</v>
      </c>
      <c r="N186" s="255" t="s">
        <v>42</v>
      </c>
      <c r="O186" s="84"/>
      <c r="P186" s="213">
        <f>O186*H186</f>
        <v>0</v>
      </c>
      <c r="Q186" s="213">
        <v>9.0000000000000006E-05</v>
      </c>
      <c r="R186" s="213">
        <f>Q186*H186</f>
        <v>0.00063000000000000003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263</v>
      </c>
      <c r="AT186" s="215" t="s">
        <v>259</v>
      </c>
      <c r="AU186" s="215" t="s">
        <v>147</v>
      </c>
      <c r="AY186" s="17" t="s">
        <v>138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147</v>
      </c>
      <c r="BK186" s="216">
        <f>ROUND(I186*H186,2)</f>
        <v>0</v>
      </c>
      <c r="BL186" s="17" t="s">
        <v>252</v>
      </c>
      <c r="BM186" s="215" t="s">
        <v>1224</v>
      </c>
    </row>
    <row r="187" s="2" customFormat="1">
      <c r="A187" s="38"/>
      <c r="B187" s="39"/>
      <c r="C187" s="40"/>
      <c r="D187" s="217" t="s">
        <v>149</v>
      </c>
      <c r="E187" s="40"/>
      <c r="F187" s="218" t="s">
        <v>1087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149</v>
      </c>
      <c r="AU187" s="17" t="s">
        <v>147</v>
      </c>
    </row>
    <row r="188" s="2" customFormat="1" ht="16.5" customHeight="1">
      <c r="A188" s="38"/>
      <c r="B188" s="39"/>
      <c r="C188" s="204" t="s">
        <v>367</v>
      </c>
      <c r="D188" s="204" t="s">
        <v>141</v>
      </c>
      <c r="E188" s="205" t="s">
        <v>1089</v>
      </c>
      <c r="F188" s="206" t="s">
        <v>1090</v>
      </c>
      <c r="G188" s="207" t="s">
        <v>278</v>
      </c>
      <c r="H188" s="208">
        <v>4</v>
      </c>
      <c r="I188" s="209"/>
      <c r="J188" s="210">
        <f>ROUND(I188*H188,2)</f>
        <v>0</v>
      </c>
      <c r="K188" s="206" t="s">
        <v>145</v>
      </c>
      <c r="L188" s="44"/>
      <c r="M188" s="211" t="s">
        <v>19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252</v>
      </c>
      <c r="AT188" s="215" t="s">
        <v>141</v>
      </c>
      <c r="AU188" s="215" t="s">
        <v>147</v>
      </c>
      <c r="AY188" s="17" t="s">
        <v>138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147</v>
      </c>
      <c r="BK188" s="216">
        <f>ROUND(I188*H188,2)</f>
        <v>0</v>
      </c>
      <c r="BL188" s="17" t="s">
        <v>252</v>
      </c>
      <c r="BM188" s="215" t="s">
        <v>1225</v>
      </c>
    </row>
    <row r="189" s="2" customFormat="1">
      <c r="A189" s="38"/>
      <c r="B189" s="39"/>
      <c r="C189" s="40"/>
      <c r="D189" s="217" t="s">
        <v>149</v>
      </c>
      <c r="E189" s="40"/>
      <c r="F189" s="218" t="s">
        <v>1092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149</v>
      </c>
      <c r="AU189" s="17" t="s">
        <v>147</v>
      </c>
    </row>
    <row r="190" s="2" customFormat="1">
      <c r="A190" s="38"/>
      <c r="B190" s="39"/>
      <c r="C190" s="40"/>
      <c r="D190" s="222" t="s">
        <v>151</v>
      </c>
      <c r="E190" s="40"/>
      <c r="F190" s="223" t="s">
        <v>1093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151</v>
      </c>
      <c r="AU190" s="17" t="s">
        <v>147</v>
      </c>
    </row>
    <row r="191" s="2" customFormat="1" ht="21.75" customHeight="1">
      <c r="A191" s="38"/>
      <c r="B191" s="39"/>
      <c r="C191" s="246" t="s">
        <v>373</v>
      </c>
      <c r="D191" s="246" t="s">
        <v>259</v>
      </c>
      <c r="E191" s="247" t="s">
        <v>1094</v>
      </c>
      <c r="F191" s="248" t="s">
        <v>1095</v>
      </c>
      <c r="G191" s="249" t="s">
        <v>278</v>
      </c>
      <c r="H191" s="250">
        <v>4</v>
      </c>
      <c r="I191" s="251"/>
      <c r="J191" s="252">
        <f>ROUND(I191*H191,2)</f>
        <v>0</v>
      </c>
      <c r="K191" s="248" t="s">
        <v>145</v>
      </c>
      <c r="L191" s="253"/>
      <c r="M191" s="254" t="s">
        <v>19</v>
      </c>
      <c r="N191" s="255" t="s">
        <v>42</v>
      </c>
      <c r="O191" s="84"/>
      <c r="P191" s="213">
        <f>O191*H191</f>
        <v>0</v>
      </c>
      <c r="Q191" s="213">
        <v>9.0000000000000006E-05</v>
      </c>
      <c r="R191" s="213">
        <f>Q191*H191</f>
        <v>0.00036000000000000002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263</v>
      </c>
      <c r="AT191" s="215" t="s">
        <v>259</v>
      </c>
      <c r="AU191" s="215" t="s">
        <v>147</v>
      </c>
      <c r="AY191" s="17" t="s">
        <v>138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147</v>
      </c>
      <c r="BK191" s="216">
        <f>ROUND(I191*H191,2)</f>
        <v>0</v>
      </c>
      <c r="BL191" s="17" t="s">
        <v>252</v>
      </c>
      <c r="BM191" s="215" t="s">
        <v>1226</v>
      </c>
    </row>
    <row r="192" s="2" customFormat="1">
      <c r="A192" s="38"/>
      <c r="B192" s="39"/>
      <c r="C192" s="40"/>
      <c r="D192" s="217" t="s">
        <v>149</v>
      </c>
      <c r="E192" s="40"/>
      <c r="F192" s="218" t="s">
        <v>1095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147</v>
      </c>
    </row>
    <row r="193" s="2" customFormat="1" ht="24.15" customHeight="1">
      <c r="A193" s="38"/>
      <c r="B193" s="39"/>
      <c r="C193" s="204" t="s">
        <v>263</v>
      </c>
      <c r="D193" s="204" t="s">
        <v>141</v>
      </c>
      <c r="E193" s="205" t="s">
        <v>1097</v>
      </c>
      <c r="F193" s="206" t="s">
        <v>1098</v>
      </c>
      <c r="G193" s="207" t="s">
        <v>278</v>
      </c>
      <c r="H193" s="208">
        <v>1</v>
      </c>
      <c r="I193" s="209"/>
      <c r="J193" s="210">
        <f>ROUND(I193*H193,2)</f>
        <v>0</v>
      </c>
      <c r="K193" s="206" t="s">
        <v>145</v>
      </c>
      <c r="L193" s="44"/>
      <c r="M193" s="211" t="s">
        <v>19</v>
      </c>
      <c r="N193" s="212" t="s">
        <v>42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252</v>
      </c>
      <c r="AT193" s="215" t="s">
        <v>141</v>
      </c>
      <c r="AU193" s="215" t="s">
        <v>147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147</v>
      </c>
      <c r="BK193" s="216">
        <f>ROUND(I193*H193,2)</f>
        <v>0</v>
      </c>
      <c r="BL193" s="17" t="s">
        <v>252</v>
      </c>
      <c r="BM193" s="215" t="s">
        <v>1227</v>
      </c>
    </row>
    <row r="194" s="2" customFormat="1">
      <c r="A194" s="38"/>
      <c r="B194" s="39"/>
      <c r="C194" s="40"/>
      <c r="D194" s="217" t="s">
        <v>149</v>
      </c>
      <c r="E194" s="40"/>
      <c r="F194" s="218" t="s">
        <v>1100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147</v>
      </c>
    </row>
    <row r="195" s="2" customFormat="1">
      <c r="A195" s="38"/>
      <c r="B195" s="39"/>
      <c r="C195" s="40"/>
      <c r="D195" s="222" t="s">
        <v>151</v>
      </c>
      <c r="E195" s="40"/>
      <c r="F195" s="223" t="s">
        <v>1101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147</v>
      </c>
    </row>
    <row r="196" s="2" customFormat="1" ht="16.5" customHeight="1">
      <c r="A196" s="38"/>
      <c r="B196" s="39"/>
      <c r="C196" s="204" t="s">
        <v>384</v>
      </c>
      <c r="D196" s="204" t="s">
        <v>141</v>
      </c>
      <c r="E196" s="205" t="s">
        <v>1102</v>
      </c>
      <c r="F196" s="206" t="s">
        <v>1103</v>
      </c>
      <c r="G196" s="207" t="s">
        <v>278</v>
      </c>
      <c r="H196" s="208">
        <v>3</v>
      </c>
      <c r="I196" s="209"/>
      <c r="J196" s="210">
        <f>ROUND(I196*H196,2)</f>
        <v>0</v>
      </c>
      <c r="K196" s="206" t="s">
        <v>145</v>
      </c>
      <c r="L196" s="44"/>
      <c r="M196" s="211" t="s">
        <v>19</v>
      </c>
      <c r="N196" s="212" t="s">
        <v>42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252</v>
      </c>
      <c r="AT196" s="215" t="s">
        <v>141</v>
      </c>
      <c r="AU196" s="215" t="s">
        <v>147</v>
      </c>
      <c r="AY196" s="17" t="s">
        <v>138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147</v>
      </c>
      <c r="BK196" s="216">
        <f>ROUND(I196*H196,2)</f>
        <v>0</v>
      </c>
      <c r="BL196" s="17" t="s">
        <v>252</v>
      </c>
      <c r="BM196" s="215" t="s">
        <v>1228</v>
      </c>
    </row>
    <row r="197" s="2" customFormat="1">
      <c r="A197" s="38"/>
      <c r="B197" s="39"/>
      <c r="C197" s="40"/>
      <c r="D197" s="217" t="s">
        <v>149</v>
      </c>
      <c r="E197" s="40"/>
      <c r="F197" s="218" t="s">
        <v>1105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149</v>
      </c>
      <c r="AU197" s="17" t="s">
        <v>147</v>
      </c>
    </row>
    <row r="198" s="2" customFormat="1">
      <c r="A198" s="38"/>
      <c r="B198" s="39"/>
      <c r="C198" s="40"/>
      <c r="D198" s="222" t="s">
        <v>151</v>
      </c>
      <c r="E198" s="40"/>
      <c r="F198" s="223" t="s">
        <v>1106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151</v>
      </c>
      <c r="AU198" s="17" t="s">
        <v>147</v>
      </c>
    </row>
    <row r="199" s="2" customFormat="1" ht="24.15" customHeight="1">
      <c r="A199" s="38"/>
      <c r="B199" s="39"/>
      <c r="C199" s="204" t="s">
        <v>388</v>
      </c>
      <c r="D199" s="204" t="s">
        <v>141</v>
      </c>
      <c r="E199" s="205" t="s">
        <v>1107</v>
      </c>
      <c r="F199" s="206" t="s">
        <v>1108</v>
      </c>
      <c r="G199" s="207" t="s">
        <v>278</v>
      </c>
      <c r="H199" s="208">
        <v>35</v>
      </c>
      <c r="I199" s="209"/>
      <c r="J199" s="210">
        <f>ROUND(I199*H199,2)</f>
        <v>0</v>
      </c>
      <c r="K199" s="206" t="s">
        <v>145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252</v>
      </c>
      <c r="AT199" s="215" t="s">
        <v>141</v>
      </c>
      <c r="AU199" s="215" t="s">
        <v>147</v>
      </c>
      <c r="AY199" s="17" t="s">
        <v>138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147</v>
      </c>
      <c r="BK199" s="216">
        <f>ROUND(I199*H199,2)</f>
        <v>0</v>
      </c>
      <c r="BL199" s="17" t="s">
        <v>252</v>
      </c>
      <c r="BM199" s="215" t="s">
        <v>1229</v>
      </c>
    </row>
    <row r="200" s="2" customFormat="1">
      <c r="A200" s="38"/>
      <c r="B200" s="39"/>
      <c r="C200" s="40"/>
      <c r="D200" s="217" t="s">
        <v>149</v>
      </c>
      <c r="E200" s="40"/>
      <c r="F200" s="218" t="s">
        <v>1110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147</v>
      </c>
    </row>
    <row r="201" s="2" customFormat="1">
      <c r="A201" s="38"/>
      <c r="B201" s="39"/>
      <c r="C201" s="40"/>
      <c r="D201" s="222" t="s">
        <v>151</v>
      </c>
      <c r="E201" s="40"/>
      <c r="F201" s="223" t="s">
        <v>1111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151</v>
      </c>
      <c r="AU201" s="17" t="s">
        <v>147</v>
      </c>
    </row>
    <row r="202" s="2" customFormat="1" ht="16.5" customHeight="1">
      <c r="A202" s="38"/>
      <c r="B202" s="39"/>
      <c r="C202" s="246" t="s">
        <v>396</v>
      </c>
      <c r="D202" s="246" t="s">
        <v>259</v>
      </c>
      <c r="E202" s="247" t="s">
        <v>1112</v>
      </c>
      <c r="F202" s="248" t="s">
        <v>1113</v>
      </c>
      <c r="G202" s="249" t="s">
        <v>278</v>
      </c>
      <c r="H202" s="250">
        <v>35</v>
      </c>
      <c r="I202" s="251"/>
      <c r="J202" s="252">
        <f>ROUND(I202*H202,2)</f>
        <v>0</v>
      </c>
      <c r="K202" s="248" t="s">
        <v>145</v>
      </c>
      <c r="L202" s="253"/>
      <c r="M202" s="254" t="s">
        <v>19</v>
      </c>
      <c r="N202" s="255" t="s">
        <v>42</v>
      </c>
      <c r="O202" s="84"/>
      <c r="P202" s="213">
        <f>O202*H202</f>
        <v>0</v>
      </c>
      <c r="Q202" s="213">
        <v>0.00010000000000000001</v>
      </c>
      <c r="R202" s="213">
        <f>Q202*H202</f>
        <v>0.0035000000000000001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263</v>
      </c>
      <c r="AT202" s="215" t="s">
        <v>259</v>
      </c>
      <c r="AU202" s="215" t="s">
        <v>147</v>
      </c>
      <c r="AY202" s="17" t="s">
        <v>138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147</v>
      </c>
      <c r="BK202" s="216">
        <f>ROUND(I202*H202,2)</f>
        <v>0</v>
      </c>
      <c r="BL202" s="17" t="s">
        <v>252</v>
      </c>
      <c r="BM202" s="215" t="s">
        <v>1230</v>
      </c>
    </row>
    <row r="203" s="2" customFormat="1">
      <c r="A203" s="38"/>
      <c r="B203" s="39"/>
      <c r="C203" s="40"/>
      <c r="D203" s="217" t="s">
        <v>149</v>
      </c>
      <c r="E203" s="40"/>
      <c r="F203" s="218" t="s">
        <v>1113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147</v>
      </c>
    </row>
    <row r="204" s="2" customFormat="1" ht="24.15" customHeight="1">
      <c r="A204" s="38"/>
      <c r="B204" s="39"/>
      <c r="C204" s="204" t="s">
        <v>404</v>
      </c>
      <c r="D204" s="204" t="s">
        <v>141</v>
      </c>
      <c r="E204" s="205" t="s">
        <v>1115</v>
      </c>
      <c r="F204" s="206" t="s">
        <v>1116</v>
      </c>
      <c r="G204" s="207" t="s">
        <v>278</v>
      </c>
      <c r="H204" s="208">
        <v>3</v>
      </c>
      <c r="I204" s="209"/>
      <c r="J204" s="210">
        <f>ROUND(I204*H204,2)</f>
        <v>0</v>
      </c>
      <c r="K204" s="206" t="s">
        <v>145</v>
      </c>
      <c r="L204" s="44"/>
      <c r="M204" s="211" t="s">
        <v>19</v>
      </c>
      <c r="N204" s="212" t="s">
        <v>42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252</v>
      </c>
      <c r="AT204" s="215" t="s">
        <v>141</v>
      </c>
      <c r="AU204" s="215" t="s">
        <v>147</v>
      </c>
      <c r="AY204" s="17" t="s">
        <v>138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147</v>
      </c>
      <c r="BK204" s="216">
        <f>ROUND(I204*H204,2)</f>
        <v>0</v>
      </c>
      <c r="BL204" s="17" t="s">
        <v>252</v>
      </c>
      <c r="BM204" s="215" t="s">
        <v>1231</v>
      </c>
    </row>
    <row r="205" s="2" customFormat="1">
      <c r="A205" s="38"/>
      <c r="B205" s="39"/>
      <c r="C205" s="40"/>
      <c r="D205" s="217" t="s">
        <v>149</v>
      </c>
      <c r="E205" s="40"/>
      <c r="F205" s="218" t="s">
        <v>1118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147</v>
      </c>
    </row>
    <row r="206" s="2" customFormat="1">
      <c r="A206" s="38"/>
      <c r="B206" s="39"/>
      <c r="C206" s="40"/>
      <c r="D206" s="222" t="s">
        <v>151</v>
      </c>
      <c r="E206" s="40"/>
      <c r="F206" s="223" t="s">
        <v>1119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151</v>
      </c>
      <c r="AU206" s="17" t="s">
        <v>147</v>
      </c>
    </row>
    <row r="207" s="2" customFormat="1" ht="16.5" customHeight="1">
      <c r="A207" s="38"/>
      <c r="B207" s="39"/>
      <c r="C207" s="246" t="s">
        <v>411</v>
      </c>
      <c r="D207" s="246" t="s">
        <v>259</v>
      </c>
      <c r="E207" s="247" t="s">
        <v>1120</v>
      </c>
      <c r="F207" s="248" t="s">
        <v>1121</v>
      </c>
      <c r="G207" s="249" t="s">
        <v>278</v>
      </c>
      <c r="H207" s="250">
        <v>3</v>
      </c>
      <c r="I207" s="251"/>
      <c r="J207" s="252">
        <f>ROUND(I207*H207,2)</f>
        <v>0</v>
      </c>
      <c r="K207" s="248" t="s">
        <v>145</v>
      </c>
      <c r="L207" s="253"/>
      <c r="M207" s="254" t="s">
        <v>19</v>
      </c>
      <c r="N207" s="255" t="s">
        <v>42</v>
      </c>
      <c r="O207" s="84"/>
      <c r="P207" s="213">
        <f>O207*H207</f>
        <v>0</v>
      </c>
      <c r="Q207" s="213">
        <v>0.00010000000000000001</v>
      </c>
      <c r="R207" s="213">
        <f>Q207*H207</f>
        <v>0.00030000000000000003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263</v>
      </c>
      <c r="AT207" s="215" t="s">
        <v>259</v>
      </c>
      <c r="AU207" s="215" t="s">
        <v>147</v>
      </c>
      <c r="AY207" s="17" t="s">
        <v>138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147</v>
      </c>
      <c r="BK207" s="216">
        <f>ROUND(I207*H207,2)</f>
        <v>0</v>
      </c>
      <c r="BL207" s="17" t="s">
        <v>252</v>
      </c>
      <c r="BM207" s="215" t="s">
        <v>1232</v>
      </c>
    </row>
    <row r="208" s="2" customFormat="1">
      <c r="A208" s="38"/>
      <c r="B208" s="39"/>
      <c r="C208" s="40"/>
      <c r="D208" s="217" t="s">
        <v>149</v>
      </c>
      <c r="E208" s="40"/>
      <c r="F208" s="218" t="s">
        <v>1121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147</v>
      </c>
    </row>
    <row r="209" s="2" customFormat="1" ht="16.5" customHeight="1">
      <c r="A209" s="38"/>
      <c r="B209" s="39"/>
      <c r="C209" s="204" t="s">
        <v>415</v>
      </c>
      <c r="D209" s="204" t="s">
        <v>141</v>
      </c>
      <c r="E209" s="205" t="s">
        <v>1123</v>
      </c>
      <c r="F209" s="206" t="s">
        <v>1124</v>
      </c>
      <c r="G209" s="207" t="s">
        <v>278</v>
      </c>
      <c r="H209" s="208">
        <v>5</v>
      </c>
      <c r="I209" s="209"/>
      <c r="J209" s="210">
        <f>ROUND(I209*H209,2)</f>
        <v>0</v>
      </c>
      <c r="K209" s="206" t="s">
        <v>145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252</v>
      </c>
      <c r="AT209" s="215" t="s">
        <v>141</v>
      </c>
      <c r="AU209" s="215" t="s">
        <v>147</v>
      </c>
      <c r="AY209" s="17" t="s">
        <v>138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147</v>
      </c>
      <c r="BK209" s="216">
        <f>ROUND(I209*H209,2)</f>
        <v>0</v>
      </c>
      <c r="BL209" s="17" t="s">
        <v>252</v>
      </c>
      <c r="BM209" s="215" t="s">
        <v>1233</v>
      </c>
    </row>
    <row r="210" s="2" customFormat="1">
      <c r="A210" s="38"/>
      <c r="B210" s="39"/>
      <c r="C210" s="40"/>
      <c r="D210" s="217" t="s">
        <v>149</v>
      </c>
      <c r="E210" s="40"/>
      <c r="F210" s="218" t="s">
        <v>1126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147</v>
      </c>
    </row>
    <row r="211" s="2" customFormat="1">
      <c r="A211" s="38"/>
      <c r="B211" s="39"/>
      <c r="C211" s="40"/>
      <c r="D211" s="222" t="s">
        <v>151</v>
      </c>
      <c r="E211" s="40"/>
      <c r="F211" s="223" t="s">
        <v>1127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147</v>
      </c>
    </row>
    <row r="212" s="2" customFormat="1" ht="16.5" customHeight="1">
      <c r="A212" s="38"/>
      <c r="B212" s="39"/>
      <c r="C212" s="246" t="s">
        <v>422</v>
      </c>
      <c r="D212" s="246" t="s">
        <v>259</v>
      </c>
      <c r="E212" s="247" t="s">
        <v>1128</v>
      </c>
      <c r="F212" s="248" t="s">
        <v>1129</v>
      </c>
      <c r="G212" s="249" t="s">
        <v>278</v>
      </c>
      <c r="H212" s="250">
        <v>3</v>
      </c>
      <c r="I212" s="251"/>
      <c r="J212" s="252">
        <f>ROUND(I212*H212,2)</f>
        <v>0</v>
      </c>
      <c r="K212" s="248" t="s">
        <v>145</v>
      </c>
      <c r="L212" s="253"/>
      <c r="M212" s="254" t="s">
        <v>19</v>
      </c>
      <c r="N212" s="255" t="s">
        <v>42</v>
      </c>
      <c r="O212" s="84"/>
      <c r="P212" s="213">
        <f>O212*H212</f>
        <v>0</v>
      </c>
      <c r="Q212" s="213">
        <v>0.00040000000000000002</v>
      </c>
      <c r="R212" s="213">
        <f>Q212*H212</f>
        <v>0.0012000000000000001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263</v>
      </c>
      <c r="AT212" s="215" t="s">
        <v>259</v>
      </c>
      <c r="AU212" s="215" t="s">
        <v>147</v>
      </c>
      <c r="AY212" s="17" t="s">
        <v>138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147</v>
      </c>
      <c r="BK212" s="216">
        <f>ROUND(I212*H212,2)</f>
        <v>0</v>
      </c>
      <c r="BL212" s="17" t="s">
        <v>252</v>
      </c>
      <c r="BM212" s="215" t="s">
        <v>1234</v>
      </c>
    </row>
    <row r="213" s="2" customFormat="1">
      <c r="A213" s="38"/>
      <c r="B213" s="39"/>
      <c r="C213" s="40"/>
      <c r="D213" s="217" t="s">
        <v>149</v>
      </c>
      <c r="E213" s="40"/>
      <c r="F213" s="218" t="s">
        <v>1129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149</v>
      </c>
      <c r="AU213" s="17" t="s">
        <v>147</v>
      </c>
    </row>
    <row r="214" s="2" customFormat="1" ht="16.5" customHeight="1">
      <c r="A214" s="38"/>
      <c r="B214" s="39"/>
      <c r="C214" s="246" t="s">
        <v>427</v>
      </c>
      <c r="D214" s="246" t="s">
        <v>259</v>
      </c>
      <c r="E214" s="247" t="s">
        <v>1131</v>
      </c>
      <c r="F214" s="248" t="s">
        <v>1132</v>
      </c>
      <c r="G214" s="249" t="s">
        <v>278</v>
      </c>
      <c r="H214" s="250">
        <v>2</v>
      </c>
      <c r="I214" s="251"/>
      <c r="J214" s="252">
        <f>ROUND(I214*H214,2)</f>
        <v>0</v>
      </c>
      <c r="K214" s="248" t="s">
        <v>145</v>
      </c>
      <c r="L214" s="253"/>
      <c r="M214" s="254" t="s">
        <v>19</v>
      </c>
      <c r="N214" s="255" t="s">
        <v>42</v>
      </c>
      <c r="O214" s="84"/>
      <c r="P214" s="213">
        <f>O214*H214</f>
        <v>0</v>
      </c>
      <c r="Q214" s="213">
        <v>0.00040000000000000002</v>
      </c>
      <c r="R214" s="213">
        <f>Q214*H214</f>
        <v>0.00080000000000000004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263</v>
      </c>
      <c r="AT214" s="215" t="s">
        <v>259</v>
      </c>
      <c r="AU214" s="215" t="s">
        <v>147</v>
      </c>
      <c r="AY214" s="17" t="s">
        <v>138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147</v>
      </c>
      <c r="BK214" s="216">
        <f>ROUND(I214*H214,2)</f>
        <v>0</v>
      </c>
      <c r="BL214" s="17" t="s">
        <v>252</v>
      </c>
      <c r="BM214" s="215" t="s">
        <v>1235</v>
      </c>
    </row>
    <row r="215" s="2" customFormat="1">
      <c r="A215" s="38"/>
      <c r="B215" s="39"/>
      <c r="C215" s="40"/>
      <c r="D215" s="217" t="s">
        <v>149</v>
      </c>
      <c r="E215" s="40"/>
      <c r="F215" s="218" t="s">
        <v>1132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149</v>
      </c>
      <c r="AU215" s="17" t="s">
        <v>147</v>
      </c>
    </row>
    <row r="216" s="2" customFormat="1" ht="16.5" customHeight="1">
      <c r="A216" s="38"/>
      <c r="B216" s="39"/>
      <c r="C216" s="204" t="s">
        <v>433</v>
      </c>
      <c r="D216" s="204" t="s">
        <v>141</v>
      </c>
      <c r="E216" s="205" t="s">
        <v>1134</v>
      </c>
      <c r="F216" s="206" t="s">
        <v>1135</v>
      </c>
      <c r="G216" s="207" t="s">
        <v>278</v>
      </c>
      <c r="H216" s="208">
        <v>1</v>
      </c>
      <c r="I216" s="209"/>
      <c r="J216" s="210">
        <f>ROUND(I216*H216,2)</f>
        <v>0</v>
      </c>
      <c r="K216" s="206" t="s">
        <v>145</v>
      </c>
      <c r="L216" s="44"/>
      <c r="M216" s="211" t="s">
        <v>19</v>
      </c>
      <c r="N216" s="212" t="s">
        <v>42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252</v>
      </c>
      <c r="AT216" s="215" t="s">
        <v>141</v>
      </c>
      <c r="AU216" s="215" t="s">
        <v>147</v>
      </c>
      <c r="AY216" s="17" t="s">
        <v>138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147</v>
      </c>
      <c r="BK216" s="216">
        <f>ROUND(I216*H216,2)</f>
        <v>0</v>
      </c>
      <c r="BL216" s="17" t="s">
        <v>252</v>
      </c>
      <c r="BM216" s="215" t="s">
        <v>1236</v>
      </c>
    </row>
    <row r="217" s="2" customFormat="1">
      <c r="A217" s="38"/>
      <c r="B217" s="39"/>
      <c r="C217" s="40"/>
      <c r="D217" s="217" t="s">
        <v>149</v>
      </c>
      <c r="E217" s="40"/>
      <c r="F217" s="218" t="s">
        <v>1137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149</v>
      </c>
      <c r="AU217" s="17" t="s">
        <v>147</v>
      </c>
    </row>
    <row r="218" s="2" customFormat="1">
      <c r="A218" s="38"/>
      <c r="B218" s="39"/>
      <c r="C218" s="40"/>
      <c r="D218" s="222" t="s">
        <v>151</v>
      </c>
      <c r="E218" s="40"/>
      <c r="F218" s="223" t="s">
        <v>1138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151</v>
      </c>
      <c r="AU218" s="17" t="s">
        <v>147</v>
      </c>
    </row>
    <row r="219" s="2" customFormat="1" ht="16.5" customHeight="1">
      <c r="A219" s="38"/>
      <c r="B219" s="39"/>
      <c r="C219" s="246" t="s">
        <v>438</v>
      </c>
      <c r="D219" s="246" t="s">
        <v>259</v>
      </c>
      <c r="E219" s="247" t="s">
        <v>1139</v>
      </c>
      <c r="F219" s="248" t="s">
        <v>1140</v>
      </c>
      <c r="G219" s="249" t="s">
        <v>278</v>
      </c>
      <c r="H219" s="250">
        <v>1</v>
      </c>
      <c r="I219" s="251"/>
      <c r="J219" s="252">
        <f>ROUND(I219*H219,2)</f>
        <v>0</v>
      </c>
      <c r="K219" s="248" t="s">
        <v>19</v>
      </c>
      <c r="L219" s="253"/>
      <c r="M219" s="254" t="s">
        <v>19</v>
      </c>
      <c r="N219" s="255" t="s">
        <v>42</v>
      </c>
      <c r="O219" s="84"/>
      <c r="P219" s="213">
        <f>O219*H219</f>
        <v>0</v>
      </c>
      <c r="Q219" s="213">
        <v>0.00035</v>
      </c>
      <c r="R219" s="213">
        <f>Q219*H219</f>
        <v>0.00035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263</v>
      </c>
      <c r="AT219" s="215" t="s">
        <v>259</v>
      </c>
      <c r="AU219" s="215" t="s">
        <v>147</v>
      </c>
      <c r="AY219" s="17" t="s">
        <v>138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147</v>
      </c>
      <c r="BK219" s="216">
        <f>ROUND(I219*H219,2)</f>
        <v>0</v>
      </c>
      <c r="BL219" s="17" t="s">
        <v>252</v>
      </c>
      <c r="BM219" s="215" t="s">
        <v>1237</v>
      </c>
    </row>
    <row r="220" s="2" customFormat="1">
      <c r="A220" s="38"/>
      <c r="B220" s="39"/>
      <c r="C220" s="40"/>
      <c r="D220" s="217" t="s">
        <v>149</v>
      </c>
      <c r="E220" s="40"/>
      <c r="F220" s="218" t="s">
        <v>1142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149</v>
      </c>
      <c r="AU220" s="17" t="s">
        <v>147</v>
      </c>
    </row>
    <row r="221" s="2" customFormat="1" ht="16.5" customHeight="1">
      <c r="A221" s="38"/>
      <c r="B221" s="39"/>
      <c r="C221" s="246" t="s">
        <v>446</v>
      </c>
      <c r="D221" s="246" t="s">
        <v>259</v>
      </c>
      <c r="E221" s="247" t="s">
        <v>1143</v>
      </c>
      <c r="F221" s="248" t="s">
        <v>1144</v>
      </c>
      <c r="G221" s="249" t="s">
        <v>278</v>
      </c>
      <c r="H221" s="250">
        <v>1</v>
      </c>
      <c r="I221" s="251"/>
      <c r="J221" s="252">
        <f>ROUND(I221*H221,2)</f>
        <v>0</v>
      </c>
      <c r="K221" s="248" t="s">
        <v>145</v>
      </c>
      <c r="L221" s="253"/>
      <c r="M221" s="254" t="s">
        <v>19</v>
      </c>
      <c r="N221" s="255" t="s">
        <v>42</v>
      </c>
      <c r="O221" s="84"/>
      <c r="P221" s="213">
        <f>O221*H221</f>
        <v>0</v>
      </c>
      <c r="Q221" s="213">
        <v>0.0010499999999999999</v>
      </c>
      <c r="R221" s="213">
        <f>Q221*H221</f>
        <v>0.0010499999999999999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263</v>
      </c>
      <c r="AT221" s="215" t="s">
        <v>259</v>
      </c>
      <c r="AU221" s="215" t="s">
        <v>147</v>
      </c>
      <c r="AY221" s="17" t="s">
        <v>138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147</v>
      </c>
      <c r="BK221" s="216">
        <f>ROUND(I221*H221,2)</f>
        <v>0</v>
      </c>
      <c r="BL221" s="17" t="s">
        <v>252</v>
      </c>
      <c r="BM221" s="215" t="s">
        <v>1238</v>
      </c>
    </row>
    <row r="222" s="2" customFormat="1">
      <c r="A222" s="38"/>
      <c r="B222" s="39"/>
      <c r="C222" s="40"/>
      <c r="D222" s="217" t="s">
        <v>149</v>
      </c>
      <c r="E222" s="40"/>
      <c r="F222" s="218" t="s">
        <v>1144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147</v>
      </c>
    </row>
    <row r="223" s="2" customFormat="1" ht="16.5" customHeight="1">
      <c r="A223" s="38"/>
      <c r="B223" s="39"/>
      <c r="C223" s="204" t="s">
        <v>452</v>
      </c>
      <c r="D223" s="204" t="s">
        <v>141</v>
      </c>
      <c r="E223" s="205" t="s">
        <v>1146</v>
      </c>
      <c r="F223" s="206" t="s">
        <v>1147</v>
      </c>
      <c r="G223" s="207" t="s">
        <v>278</v>
      </c>
      <c r="H223" s="208">
        <v>10</v>
      </c>
      <c r="I223" s="209"/>
      <c r="J223" s="210">
        <f>ROUND(I223*H223,2)</f>
        <v>0</v>
      </c>
      <c r="K223" s="206" t="s">
        <v>145</v>
      </c>
      <c r="L223" s="44"/>
      <c r="M223" s="211" t="s">
        <v>19</v>
      </c>
      <c r="N223" s="212" t="s">
        <v>42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252</v>
      </c>
      <c r="AT223" s="215" t="s">
        <v>141</v>
      </c>
      <c r="AU223" s="215" t="s">
        <v>147</v>
      </c>
      <c r="AY223" s="17" t="s">
        <v>138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147</v>
      </c>
      <c r="BK223" s="216">
        <f>ROUND(I223*H223,2)</f>
        <v>0</v>
      </c>
      <c r="BL223" s="17" t="s">
        <v>252</v>
      </c>
      <c r="BM223" s="215" t="s">
        <v>1239</v>
      </c>
    </row>
    <row r="224" s="2" customFormat="1">
      <c r="A224" s="38"/>
      <c r="B224" s="39"/>
      <c r="C224" s="40"/>
      <c r="D224" s="217" t="s">
        <v>149</v>
      </c>
      <c r="E224" s="40"/>
      <c r="F224" s="218" t="s">
        <v>1149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147</v>
      </c>
    </row>
    <row r="225" s="2" customFormat="1">
      <c r="A225" s="38"/>
      <c r="B225" s="39"/>
      <c r="C225" s="40"/>
      <c r="D225" s="222" t="s">
        <v>151</v>
      </c>
      <c r="E225" s="40"/>
      <c r="F225" s="223" t="s">
        <v>1150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151</v>
      </c>
      <c r="AU225" s="17" t="s">
        <v>147</v>
      </c>
    </row>
    <row r="226" s="2" customFormat="1" ht="16.5" customHeight="1">
      <c r="A226" s="38"/>
      <c r="B226" s="39"/>
      <c r="C226" s="246" t="s">
        <v>456</v>
      </c>
      <c r="D226" s="246" t="s">
        <v>259</v>
      </c>
      <c r="E226" s="247" t="s">
        <v>1151</v>
      </c>
      <c r="F226" s="248" t="s">
        <v>1152</v>
      </c>
      <c r="G226" s="249" t="s">
        <v>278</v>
      </c>
      <c r="H226" s="250">
        <v>10</v>
      </c>
      <c r="I226" s="251"/>
      <c r="J226" s="252">
        <f>ROUND(I226*H226,2)</f>
        <v>0</v>
      </c>
      <c r="K226" s="248" t="s">
        <v>19</v>
      </c>
      <c r="L226" s="253"/>
      <c r="M226" s="254" t="s">
        <v>19</v>
      </c>
      <c r="N226" s="255" t="s">
        <v>42</v>
      </c>
      <c r="O226" s="84"/>
      <c r="P226" s="213">
        <f>O226*H226</f>
        <v>0</v>
      </c>
      <c r="Q226" s="213">
        <v>0.00080000000000000004</v>
      </c>
      <c r="R226" s="213">
        <f>Q226*H226</f>
        <v>0.0080000000000000002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263</v>
      </c>
      <c r="AT226" s="215" t="s">
        <v>259</v>
      </c>
      <c r="AU226" s="215" t="s">
        <v>147</v>
      </c>
      <c r="AY226" s="17" t="s">
        <v>138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147</v>
      </c>
      <c r="BK226" s="216">
        <f>ROUND(I226*H226,2)</f>
        <v>0</v>
      </c>
      <c r="BL226" s="17" t="s">
        <v>252</v>
      </c>
      <c r="BM226" s="215" t="s">
        <v>1240</v>
      </c>
    </row>
    <row r="227" s="2" customFormat="1">
      <c r="A227" s="38"/>
      <c r="B227" s="39"/>
      <c r="C227" s="40"/>
      <c r="D227" s="217" t="s">
        <v>149</v>
      </c>
      <c r="E227" s="40"/>
      <c r="F227" s="218" t="s">
        <v>1154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149</v>
      </c>
      <c r="AU227" s="17" t="s">
        <v>147</v>
      </c>
    </row>
    <row r="228" s="2" customFormat="1" ht="21.75" customHeight="1">
      <c r="A228" s="38"/>
      <c r="B228" s="39"/>
      <c r="C228" s="204" t="s">
        <v>462</v>
      </c>
      <c r="D228" s="204" t="s">
        <v>141</v>
      </c>
      <c r="E228" s="205" t="s">
        <v>1155</v>
      </c>
      <c r="F228" s="206" t="s">
        <v>1156</v>
      </c>
      <c r="G228" s="207" t="s">
        <v>278</v>
      </c>
      <c r="H228" s="208">
        <v>1</v>
      </c>
      <c r="I228" s="209"/>
      <c r="J228" s="210">
        <f>ROUND(I228*H228,2)</f>
        <v>0</v>
      </c>
      <c r="K228" s="206" t="s">
        <v>145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252</v>
      </c>
      <c r="AT228" s="215" t="s">
        <v>141</v>
      </c>
      <c r="AU228" s="215" t="s">
        <v>147</v>
      </c>
      <c r="AY228" s="17" t="s">
        <v>138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147</v>
      </c>
      <c r="BK228" s="216">
        <f>ROUND(I228*H228,2)</f>
        <v>0</v>
      </c>
      <c r="BL228" s="17" t="s">
        <v>252</v>
      </c>
      <c r="BM228" s="215" t="s">
        <v>1241</v>
      </c>
    </row>
    <row r="229" s="2" customFormat="1">
      <c r="A229" s="38"/>
      <c r="B229" s="39"/>
      <c r="C229" s="40"/>
      <c r="D229" s="217" t="s">
        <v>149</v>
      </c>
      <c r="E229" s="40"/>
      <c r="F229" s="218" t="s">
        <v>1158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149</v>
      </c>
      <c r="AU229" s="17" t="s">
        <v>147</v>
      </c>
    </row>
    <row r="230" s="2" customFormat="1">
      <c r="A230" s="38"/>
      <c r="B230" s="39"/>
      <c r="C230" s="40"/>
      <c r="D230" s="222" t="s">
        <v>151</v>
      </c>
      <c r="E230" s="40"/>
      <c r="F230" s="223" t="s">
        <v>1159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151</v>
      </c>
      <c r="AU230" s="17" t="s">
        <v>147</v>
      </c>
    </row>
    <row r="231" s="2" customFormat="1" ht="24.15" customHeight="1">
      <c r="A231" s="38"/>
      <c r="B231" s="39"/>
      <c r="C231" s="246" t="s">
        <v>466</v>
      </c>
      <c r="D231" s="246" t="s">
        <v>259</v>
      </c>
      <c r="E231" s="247" t="s">
        <v>1160</v>
      </c>
      <c r="F231" s="248" t="s">
        <v>1161</v>
      </c>
      <c r="G231" s="249" t="s">
        <v>19</v>
      </c>
      <c r="H231" s="250">
        <v>1</v>
      </c>
      <c r="I231" s="251"/>
      <c r="J231" s="252">
        <f>ROUND(I231*H231,2)</f>
        <v>0</v>
      </c>
      <c r="K231" s="248" t="s">
        <v>19</v>
      </c>
      <c r="L231" s="253"/>
      <c r="M231" s="254" t="s">
        <v>19</v>
      </c>
      <c r="N231" s="255" t="s">
        <v>42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263</v>
      </c>
      <c r="AT231" s="215" t="s">
        <v>259</v>
      </c>
      <c r="AU231" s="215" t="s">
        <v>147</v>
      </c>
      <c r="AY231" s="17" t="s">
        <v>138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147</v>
      </c>
      <c r="BK231" s="216">
        <f>ROUND(I231*H231,2)</f>
        <v>0</v>
      </c>
      <c r="BL231" s="17" t="s">
        <v>252</v>
      </c>
      <c r="BM231" s="215" t="s">
        <v>1242</v>
      </c>
    </row>
    <row r="232" s="2" customFormat="1">
      <c r="A232" s="38"/>
      <c r="B232" s="39"/>
      <c r="C232" s="40"/>
      <c r="D232" s="217" t="s">
        <v>149</v>
      </c>
      <c r="E232" s="40"/>
      <c r="F232" s="218" t="s">
        <v>1163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147</v>
      </c>
    </row>
    <row r="233" s="2" customFormat="1" ht="16.5" customHeight="1">
      <c r="A233" s="38"/>
      <c r="B233" s="39"/>
      <c r="C233" s="204" t="s">
        <v>470</v>
      </c>
      <c r="D233" s="204" t="s">
        <v>141</v>
      </c>
      <c r="E233" s="205" t="s">
        <v>1164</v>
      </c>
      <c r="F233" s="206" t="s">
        <v>1165</v>
      </c>
      <c r="G233" s="207" t="s">
        <v>278</v>
      </c>
      <c r="H233" s="208">
        <v>1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1243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1167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1168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2" customFormat="1" ht="24.15" customHeight="1">
      <c r="A236" s="38"/>
      <c r="B236" s="39"/>
      <c r="C236" s="204" t="s">
        <v>476</v>
      </c>
      <c r="D236" s="204" t="s">
        <v>141</v>
      </c>
      <c r="E236" s="205" t="s">
        <v>1169</v>
      </c>
      <c r="F236" s="206" t="s">
        <v>1170</v>
      </c>
      <c r="G236" s="207" t="s">
        <v>278</v>
      </c>
      <c r="H236" s="208">
        <v>2</v>
      </c>
      <c r="I236" s="209"/>
      <c r="J236" s="210">
        <f>ROUND(I236*H236,2)</f>
        <v>0</v>
      </c>
      <c r="K236" s="206" t="s">
        <v>145</v>
      </c>
      <c r="L236" s="44"/>
      <c r="M236" s="211" t="s">
        <v>19</v>
      </c>
      <c r="N236" s="212" t="s">
        <v>42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252</v>
      </c>
      <c r="AT236" s="215" t="s">
        <v>141</v>
      </c>
      <c r="AU236" s="215" t="s">
        <v>147</v>
      </c>
      <c r="AY236" s="17" t="s">
        <v>138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147</v>
      </c>
      <c r="BK236" s="216">
        <f>ROUND(I236*H236,2)</f>
        <v>0</v>
      </c>
      <c r="BL236" s="17" t="s">
        <v>252</v>
      </c>
      <c r="BM236" s="215" t="s">
        <v>1244</v>
      </c>
    </row>
    <row r="237" s="2" customFormat="1">
      <c r="A237" s="38"/>
      <c r="B237" s="39"/>
      <c r="C237" s="40"/>
      <c r="D237" s="217" t="s">
        <v>149</v>
      </c>
      <c r="E237" s="40"/>
      <c r="F237" s="218" t="s">
        <v>1172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149</v>
      </c>
      <c r="AU237" s="17" t="s">
        <v>147</v>
      </c>
    </row>
    <row r="238" s="2" customFormat="1">
      <c r="A238" s="38"/>
      <c r="B238" s="39"/>
      <c r="C238" s="40"/>
      <c r="D238" s="222" t="s">
        <v>151</v>
      </c>
      <c r="E238" s="40"/>
      <c r="F238" s="223" t="s">
        <v>1173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151</v>
      </c>
      <c r="AU238" s="17" t="s">
        <v>147</v>
      </c>
    </row>
    <row r="239" s="2" customFormat="1" ht="16.5" customHeight="1">
      <c r="A239" s="38"/>
      <c r="B239" s="39"/>
      <c r="C239" s="246" t="s">
        <v>482</v>
      </c>
      <c r="D239" s="246" t="s">
        <v>259</v>
      </c>
      <c r="E239" s="247" t="s">
        <v>1174</v>
      </c>
      <c r="F239" s="248" t="s">
        <v>1175</v>
      </c>
      <c r="G239" s="249" t="s">
        <v>278</v>
      </c>
      <c r="H239" s="250">
        <v>2</v>
      </c>
      <c r="I239" s="251"/>
      <c r="J239" s="252">
        <f>ROUND(I239*H239,2)</f>
        <v>0</v>
      </c>
      <c r="K239" s="248" t="s">
        <v>145</v>
      </c>
      <c r="L239" s="253"/>
      <c r="M239" s="254" t="s">
        <v>19</v>
      </c>
      <c r="N239" s="255" t="s">
        <v>42</v>
      </c>
      <c r="O239" s="84"/>
      <c r="P239" s="213">
        <f>O239*H239</f>
        <v>0</v>
      </c>
      <c r="Q239" s="213">
        <v>0.00050000000000000001</v>
      </c>
      <c r="R239" s="213">
        <f>Q239*H239</f>
        <v>0.001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263</v>
      </c>
      <c r="AT239" s="215" t="s">
        <v>259</v>
      </c>
      <c r="AU239" s="215" t="s">
        <v>147</v>
      </c>
      <c r="AY239" s="17" t="s">
        <v>138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147</v>
      </c>
      <c r="BK239" s="216">
        <f>ROUND(I239*H239,2)</f>
        <v>0</v>
      </c>
      <c r="BL239" s="17" t="s">
        <v>252</v>
      </c>
      <c r="BM239" s="215" t="s">
        <v>1245</v>
      </c>
    </row>
    <row r="240" s="2" customFormat="1">
      <c r="A240" s="38"/>
      <c r="B240" s="39"/>
      <c r="C240" s="40"/>
      <c r="D240" s="217" t="s">
        <v>149</v>
      </c>
      <c r="E240" s="40"/>
      <c r="F240" s="218" t="s">
        <v>1175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149</v>
      </c>
      <c r="AU240" s="17" t="s">
        <v>147</v>
      </c>
    </row>
    <row r="241" s="2" customFormat="1" ht="24.15" customHeight="1">
      <c r="A241" s="38"/>
      <c r="B241" s="39"/>
      <c r="C241" s="204" t="s">
        <v>488</v>
      </c>
      <c r="D241" s="204" t="s">
        <v>141</v>
      </c>
      <c r="E241" s="205" t="s">
        <v>1177</v>
      </c>
      <c r="F241" s="206" t="s">
        <v>1178</v>
      </c>
      <c r="G241" s="207" t="s">
        <v>278</v>
      </c>
      <c r="H241" s="208">
        <v>4</v>
      </c>
      <c r="I241" s="209"/>
      <c r="J241" s="210">
        <f>ROUND(I241*H241,2)</f>
        <v>0</v>
      </c>
      <c r="K241" s="206" t="s">
        <v>145</v>
      </c>
      <c r="L241" s="44"/>
      <c r="M241" s="211" t="s">
        <v>19</v>
      </c>
      <c r="N241" s="212" t="s">
        <v>42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252</v>
      </c>
      <c r="AT241" s="215" t="s">
        <v>141</v>
      </c>
      <c r="AU241" s="215" t="s">
        <v>147</v>
      </c>
      <c r="AY241" s="17" t="s">
        <v>138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147</v>
      </c>
      <c r="BK241" s="216">
        <f>ROUND(I241*H241,2)</f>
        <v>0</v>
      </c>
      <c r="BL241" s="17" t="s">
        <v>252</v>
      </c>
      <c r="BM241" s="215" t="s">
        <v>1246</v>
      </c>
    </row>
    <row r="242" s="2" customFormat="1">
      <c r="A242" s="38"/>
      <c r="B242" s="39"/>
      <c r="C242" s="40"/>
      <c r="D242" s="217" t="s">
        <v>149</v>
      </c>
      <c r="E242" s="40"/>
      <c r="F242" s="218" t="s">
        <v>1180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147</v>
      </c>
    </row>
    <row r="243" s="2" customFormat="1">
      <c r="A243" s="38"/>
      <c r="B243" s="39"/>
      <c r="C243" s="40"/>
      <c r="D243" s="222" t="s">
        <v>151</v>
      </c>
      <c r="E243" s="40"/>
      <c r="F243" s="223" t="s">
        <v>1181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151</v>
      </c>
      <c r="AU243" s="17" t="s">
        <v>147</v>
      </c>
    </row>
    <row r="244" s="2" customFormat="1" ht="16.5" customHeight="1">
      <c r="A244" s="38"/>
      <c r="B244" s="39"/>
      <c r="C244" s="246" t="s">
        <v>494</v>
      </c>
      <c r="D244" s="246" t="s">
        <v>259</v>
      </c>
      <c r="E244" s="247" t="s">
        <v>1182</v>
      </c>
      <c r="F244" s="248" t="s">
        <v>1183</v>
      </c>
      <c r="G244" s="249" t="s">
        <v>278</v>
      </c>
      <c r="H244" s="250">
        <v>4</v>
      </c>
      <c r="I244" s="251"/>
      <c r="J244" s="252">
        <f>ROUND(I244*H244,2)</f>
        <v>0</v>
      </c>
      <c r="K244" s="248" t="s">
        <v>145</v>
      </c>
      <c r="L244" s="253"/>
      <c r="M244" s="254" t="s">
        <v>19</v>
      </c>
      <c r="N244" s="255" t="s">
        <v>42</v>
      </c>
      <c r="O244" s="84"/>
      <c r="P244" s="213">
        <f>O244*H244</f>
        <v>0</v>
      </c>
      <c r="Q244" s="213">
        <v>0.0012999999999999999</v>
      </c>
      <c r="R244" s="213">
        <f>Q244*H244</f>
        <v>0.0051999999999999998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263</v>
      </c>
      <c r="AT244" s="215" t="s">
        <v>259</v>
      </c>
      <c r="AU244" s="215" t="s">
        <v>147</v>
      </c>
      <c r="AY244" s="17" t="s">
        <v>138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147</v>
      </c>
      <c r="BK244" s="216">
        <f>ROUND(I244*H244,2)</f>
        <v>0</v>
      </c>
      <c r="BL244" s="17" t="s">
        <v>252</v>
      </c>
      <c r="BM244" s="215" t="s">
        <v>1247</v>
      </c>
    </row>
    <row r="245" s="2" customFormat="1">
      <c r="A245" s="38"/>
      <c r="B245" s="39"/>
      <c r="C245" s="40"/>
      <c r="D245" s="217" t="s">
        <v>149</v>
      </c>
      <c r="E245" s="40"/>
      <c r="F245" s="218" t="s">
        <v>1183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149</v>
      </c>
      <c r="AU245" s="17" t="s">
        <v>147</v>
      </c>
    </row>
    <row r="246" s="2" customFormat="1" ht="16.5" customHeight="1">
      <c r="A246" s="38"/>
      <c r="B246" s="39"/>
      <c r="C246" s="204" t="s">
        <v>500</v>
      </c>
      <c r="D246" s="204" t="s">
        <v>141</v>
      </c>
      <c r="E246" s="205" t="s">
        <v>1185</v>
      </c>
      <c r="F246" s="206" t="s">
        <v>1186</v>
      </c>
      <c r="G246" s="207" t="s">
        <v>278</v>
      </c>
      <c r="H246" s="208">
        <v>1</v>
      </c>
      <c r="I246" s="209"/>
      <c r="J246" s="210">
        <f>ROUND(I246*H246,2)</f>
        <v>0</v>
      </c>
      <c r="K246" s="206" t="s">
        <v>145</v>
      </c>
      <c r="L246" s="44"/>
      <c r="M246" s="211" t="s">
        <v>19</v>
      </c>
      <c r="N246" s="212" t="s">
        <v>42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252</v>
      </c>
      <c r="AT246" s="215" t="s">
        <v>141</v>
      </c>
      <c r="AU246" s="215" t="s">
        <v>147</v>
      </c>
      <c r="AY246" s="17" t="s">
        <v>138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147</v>
      </c>
      <c r="BK246" s="216">
        <f>ROUND(I246*H246,2)</f>
        <v>0</v>
      </c>
      <c r="BL246" s="17" t="s">
        <v>252</v>
      </c>
      <c r="BM246" s="215" t="s">
        <v>1248</v>
      </c>
    </row>
    <row r="247" s="2" customFormat="1">
      <c r="A247" s="38"/>
      <c r="B247" s="39"/>
      <c r="C247" s="40"/>
      <c r="D247" s="217" t="s">
        <v>149</v>
      </c>
      <c r="E247" s="40"/>
      <c r="F247" s="218" t="s">
        <v>1188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149</v>
      </c>
      <c r="AU247" s="17" t="s">
        <v>147</v>
      </c>
    </row>
    <row r="248" s="2" customFormat="1">
      <c r="A248" s="38"/>
      <c r="B248" s="39"/>
      <c r="C248" s="40"/>
      <c r="D248" s="222" t="s">
        <v>151</v>
      </c>
      <c r="E248" s="40"/>
      <c r="F248" s="223" t="s">
        <v>1189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151</v>
      </c>
      <c r="AU248" s="17" t="s">
        <v>147</v>
      </c>
    </row>
    <row r="249" s="2" customFormat="1" ht="16.5" customHeight="1">
      <c r="A249" s="38"/>
      <c r="B249" s="39"/>
      <c r="C249" s="204" t="s">
        <v>504</v>
      </c>
      <c r="D249" s="204" t="s">
        <v>141</v>
      </c>
      <c r="E249" s="205" t="s">
        <v>1190</v>
      </c>
      <c r="F249" s="206" t="s">
        <v>1191</v>
      </c>
      <c r="G249" s="207" t="s">
        <v>215</v>
      </c>
      <c r="H249" s="208">
        <v>0.22800000000000001</v>
      </c>
      <c r="I249" s="209"/>
      <c r="J249" s="210">
        <f>ROUND(I249*H249,2)</f>
        <v>0</v>
      </c>
      <c r="K249" s="206" t="s">
        <v>145</v>
      </c>
      <c r="L249" s="44"/>
      <c r="M249" s="211" t="s">
        <v>19</v>
      </c>
      <c r="N249" s="212" t="s">
        <v>42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252</v>
      </c>
      <c r="AT249" s="215" t="s">
        <v>141</v>
      </c>
      <c r="AU249" s="215" t="s">
        <v>147</v>
      </c>
      <c r="AY249" s="17" t="s">
        <v>138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147</v>
      </c>
      <c r="BK249" s="216">
        <f>ROUND(I249*H249,2)</f>
        <v>0</v>
      </c>
      <c r="BL249" s="17" t="s">
        <v>252</v>
      </c>
      <c r="BM249" s="215" t="s">
        <v>1249</v>
      </c>
    </row>
    <row r="250" s="2" customFormat="1">
      <c r="A250" s="38"/>
      <c r="B250" s="39"/>
      <c r="C250" s="40"/>
      <c r="D250" s="217" t="s">
        <v>149</v>
      </c>
      <c r="E250" s="40"/>
      <c r="F250" s="218" t="s">
        <v>1193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149</v>
      </c>
      <c r="AU250" s="17" t="s">
        <v>147</v>
      </c>
    </row>
    <row r="251" s="2" customFormat="1">
      <c r="A251" s="38"/>
      <c r="B251" s="39"/>
      <c r="C251" s="40"/>
      <c r="D251" s="222" t="s">
        <v>151</v>
      </c>
      <c r="E251" s="40"/>
      <c r="F251" s="223" t="s">
        <v>1194</v>
      </c>
      <c r="G251" s="40"/>
      <c r="H251" s="40"/>
      <c r="I251" s="219"/>
      <c r="J251" s="40"/>
      <c r="K251" s="40"/>
      <c r="L251" s="44"/>
      <c r="M251" s="259"/>
      <c r="N251" s="260"/>
      <c r="O251" s="261"/>
      <c r="P251" s="261"/>
      <c r="Q251" s="261"/>
      <c r="R251" s="261"/>
      <c r="S251" s="261"/>
      <c r="T251" s="26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151</v>
      </c>
      <c r="AU251" s="17" t="s">
        <v>147</v>
      </c>
    </row>
    <row r="252" s="2" customFormat="1" ht="6.96" customHeight="1">
      <c r="A252" s="38"/>
      <c r="B252" s="59"/>
      <c r="C252" s="60"/>
      <c r="D252" s="60"/>
      <c r="E252" s="60"/>
      <c r="F252" s="60"/>
      <c r="G252" s="60"/>
      <c r="H252" s="60"/>
      <c r="I252" s="60"/>
      <c r="J252" s="60"/>
      <c r="K252" s="60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YXQ8/pCroDcZg3NbHN4WlU5OWKVXHnGGQ9VDlGLaQs5/O4ZkxfEy5AvU81uQ0DlJD3mNF0OLflW1kFMX06REfg==" hashValue="wi4a1pVyryZGBRJc5NJ+s2/FIh/4TrctKllsa/jbhTZglN+43AYOmToH8bLP9qte8H6E0hmqDwjwrabYmrIdkw==" algorithmName="SHA-512" password="CC35"/>
  <autoFilter ref="C85:K2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612135101"/>
    <hyperlink ref="F95" r:id="rId2" display="https://podminky.urs.cz/item/CS_URS_2023_01/612315101"/>
    <hyperlink ref="F100" r:id="rId3" display="https://podminky.urs.cz/item/CS_URS_2023_01/973031151"/>
    <hyperlink ref="F104" r:id="rId4" display="https://podminky.urs.cz/item/CS_URS_2023_01/974031121"/>
    <hyperlink ref="F108" r:id="rId5" display="https://podminky.urs.cz/item/CS_URS_2023_01/977151111"/>
    <hyperlink ref="F113" r:id="rId6" display="https://podminky.urs.cz/item/CS_URS_2023_01/997013212"/>
    <hyperlink ref="F116" r:id="rId7" display="https://podminky.urs.cz/item/CS_URS_2023_01/997013501"/>
    <hyperlink ref="F119" r:id="rId8" display="https://podminky.urs.cz/item/CS_URS_2023_01/997013509"/>
    <hyperlink ref="F123" r:id="rId9" display="https://podminky.urs.cz/item/CS_URS_2023_01/997013603"/>
    <hyperlink ref="F127" r:id="rId10" display="https://podminky.urs.cz/item/CS_URS_2023_01/998018002"/>
    <hyperlink ref="F132" r:id="rId11" display="https://podminky.urs.cz/item/CS_URS_2023_01/741112001"/>
    <hyperlink ref="F137" r:id="rId12" display="https://podminky.urs.cz/item/CS_URS_2023_01/741122015"/>
    <hyperlink ref="F144" r:id="rId13" display="https://podminky.urs.cz/item/CS_URS_2023_01/741122016"/>
    <hyperlink ref="F151" r:id="rId14" display="https://podminky.urs.cz/item/CS_URS_2023_01/741122024"/>
    <hyperlink ref="F157" r:id="rId15" display="https://podminky.urs.cz/item/CS_URS_2023_01/741122031"/>
    <hyperlink ref="F163" r:id="rId16" display="https://podminky.urs.cz/item/CS_URS_2023_01/741130001"/>
    <hyperlink ref="F167" r:id="rId17" display="https://podminky.urs.cz/item/CS_URS_2023_01/741130005"/>
    <hyperlink ref="F170" r:id="rId18" display="https://podminky.urs.cz/item/CS_URS_2023_01/741130115"/>
    <hyperlink ref="F174" r:id="rId19" display="https://podminky.urs.cz/item/CS_URS_2023_01/741130134"/>
    <hyperlink ref="F177" r:id="rId20" display="https://podminky.urs.cz/item/CS_URS_2023_01/741210002"/>
    <hyperlink ref="F185" r:id="rId21" display="https://podminky.urs.cz/item/CS_URS_2023_01/741310001"/>
    <hyperlink ref="F190" r:id="rId22" display="https://podminky.urs.cz/item/CS_URS_2023_01/741310003"/>
    <hyperlink ref="F195" r:id="rId23" display="https://podminky.urs.cz/item/CS_URS_2023_01/741310252"/>
    <hyperlink ref="F198" r:id="rId24" display="https://podminky.urs.cz/item/CS_URS_2023_01/741310401"/>
    <hyperlink ref="F201" r:id="rId25" display="https://podminky.urs.cz/item/CS_URS_2023_01/741313012"/>
    <hyperlink ref="F206" r:id="rId26" display="https://podminky.urs.cz/item/CS_URS_2023_01/741313083"/>
    <hyperlink ref="F211" r:id="rId27" display="https://podminky.urs.cz/item/CS_URS_2023_01/741320104"/>
    <hyperlink ref="F218" r:id="rId28" display="https://podminky.urs.cz/item/CS_URS_2023_01/741320164"/>
    <hyperlink ref="F225" r:id="rId29" display="https://podminky.urs.cz/item/CS_URS_2023_01/741321002"/>
    <hyperlink ref="F230" r:id="rId30" display="https://podminky.urs.cz/item/CS_URS_2023_01/741322011"/>
    <hyperlink ref="F235" r:id="rId31" display="https://podminky.urs.cz/item/CS_URS_2023_01/741330202"/>
    <hyperlink ref="F238" r:id="rId32" display="https://podminky.urs.cz/item/CS_URS_2023_01/741372022"/>
    <hyperlink ref="F243" r:id="rId33" display="https://podminky.urs.cz/item/CS_URS_2023_01/741372062"/>
    <hyperlink ref="F248" r:id="rId34" display="https://podminky.urs.cz/item/CS_URS_2023_01/741810002"/>
    <hyperlink ref="F251" r:id="rId35" display="https://podminky.urs.cz/item/CS_URS_2023_01/99874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1250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ROUND((SUM(BE88:BE261)),  2)</f>
        <v>0</v>
      </c>
      <c r="G33" s="38"/>
      <c r="H33" s="38"/>
      <c r="I33" s="148">
        <v>0.20999999999999999</v>
      </c>
      <c r="J33" s="147">
        <f>ROUND(((SUM(BE88:BE261))*I33),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ROUND((SUM(BF88:BF261)),  2)</f>
        <v>0</v>
      </c>
      <c r="G34" s="38"/>
      <c r="H34" s="38"/>
      <c r="I34" s="148">
        <v>0.14999999999999999</v>
      </c>
      <c r="J34" s="147">
        <f>ROUND(((SUM(BF88:BF261))*I34),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ROUND((SUM(BG88:BG261)),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ROUND((SUM(BH88:BH261)),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ROUND((SUM(BI88:BI261)),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05 - přívod elektro RB1 a RB 2 + rozváděč RHB + Domácí telefon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108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109</v>
      </c>
      <c r="E63" s="174"/>
      <c r="F63" s="174"/>
      <c r="G63" s="174"/>
      <c r="H63" s="174"/>
      <c r="I63" s="174"/>
      <c r="J63" s="175">
        <f>J110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110</v>
      </c>
      <c r="E64" s="174"/>
      <c r="F64" s="174"/>
      <c r="G64" s="174"/>
      <c r="H64" s="174"/>
      <c r="I64" s="174"/>
      <c r="J64" s="175">
        <f>J124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111</v>
      </c>
      <c r="E65" s="168"/>
      <c r="F65" s="168"/>
      <c r="G65" s="168"/>
      <c r="H65" s="168"/>
      <c r="I65" s="168"/>
      <c r="J65" s="169">
        <f>J128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958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1251</v>
      </c>
      <c r="E67" s="174"/>
      <c r="F67" s="174"/>
      <c r="G67" s="174"/>
      <c r="H67" s="174"/>
      <c r="I67" s="174"/>
      <c r="J67" s="175">
        <f>J201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1252</v>
      </c>
      <c r="E68" s="168"/>
      <c r="F68" s="168"/>
      <c r="G68" s="168"/>
      <c r="H68" s="168"/>
      <c r="I68" s="168"/>
      <c r="J68" s="169">
        <f>J253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123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BH- Ostrov n/Osl. oprava bytů VB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99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05 - přívod elektro RB1 a RB 2 + rozváděč RHB + Domácí telefon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Ostrov nad Oslavou</v>
      </c>
      <c r="G82" s="40"/>
      <c r="H82" s="40"/>
      <c r="I82" s="32" t="s">
        <v>23</v>
      </c>
      <c r="J82" s="72" t="str">
        <f>IF(J12="","",J12)</f>
        <v>27. 7. 2022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124</v>
      </c>
      <c r="D87" s="180" t="s">
        <v>55</v>
      </c>
      <c r="E87" s="180" t="s">
        <v>51</v>
      </c>
      <c r="F87" s="180" t="s">
        <v>52</v>
      </c>
      <c r="G87" s="180" t="s">
        <v>125</v>
      </c>
      <c r="H87" s="180" t="s">
        <v>126</v>
      </c>
      <c r="I87" s="180" t="s">
        <v>127</v>
      </c>
      <c r="J87" s="180" t="s">
        <v>103</v>
      </c>
      <c r="K87" s="181" t="s">
        <v>128</v>
      </c>
      <c r="L87" s="182"/>
      <c r="M87" s="92" t="s">
        <v>19</v>
      </c>
      <c r="N87" s="93" t="s">
        <v>40</v>
      </c>
      <c r="O87" s="93" t="s">
        <v>129</v>
      </c>
      <c r="P87" s="93" t="s">
        <v>130</v>
      </c>
      <c r="Q87" s="93" t="s">
        <v>131</v>
      </c>
      <c r="R87" s="93" t="s">
        <v>132</v>
      </c>
      <c r="S87" s="93" t="s">
        <v>133</v>
      </c>
      <c r="T87" s="94" t="s">
        <v>134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135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P89+P128+P253</f>
        <v>0</v>
      </c>
      <c r="Q88" s="96"/>
      <c r="R88" s="185">
        <f>R89+R128+R253</f>
        <v>0.33353499999999997</v>
      </c>
      <c r="S88" s="96"/>
      <c r="T88" s="186">
        <f>T89+T128+T253</f>
        <v>0.118911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104</v>
      </c>
      <c r="BK88" s="187">
        <f>BK89+BK128+BK253</f>
        <v>0</v>
      </c>
    </row>
    <row r="89" s="12" customFormat="1" ht="25.92" customHeight="1">
      <c r="A89" s="12"/>
      <c r="B89" s="188"/>
      <c r="C89" s="189"/>
      <c r="D89" s="190" t="s">
        <v>69</v>
      </c>
      <c r="E89" s="191" t="s">
        <v>136</v>
      </c>
      <c r="F89" s="191" t="s">
        <v>137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P90+P99+P110+P124</f>
        <v>0</v>
      </c>
      <c r="Q89" s="196"/>
      <c r="R89" s="197">
        <f>R90+R99+R110+R124</f>
        <v>0.15566999999999998</v>
      </c>
      <c r="S89" s="196"/>
      <c r="T89" s="198">
        <f>T90+T99+T110+T124</f>
        <v>0.11157500000000001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78</v>
      </c>
      <c r="AT89" s="200" t="s">
        <v>69</v>
      </c>
      <c r="AU89" s="200" t="s">
        <v>70</v>
      </c>
      <c r="AY89" s="199" t="s">
        <v>138</v>
      </c>
      <c r="BK89" s="201">
        <f>BK90+BK99+BK110+BK124</f>
        <v>0</v>
      </c>
    </row>
    <row r="90" s="12" customFormat="1" ht="22.8" customHeight="1">
      <c r="A90" s="12"/>
      <c r="B90" s="188"/>
      <c r="C90" s="189"/>
      <c r="D90" s="190" t="s">
        <v>69</v>
      </c>
      <c r="E90" s="202" t="s">
        <v>155</v>
      </c>
      <c r="F90" s="202" t="s">
        <v>156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SUM(P91:P98)</f>
        <v>0</v>
      </c>
      <c r="Q90" s="196"/>
      <c r="R90" s="197">
        <f>SUM(R91:R98)</f>
        <v>0.15509999999999999</v>
      </c>
      <c r="S90" s="196"/>
      <c r="T90" s="198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78</v>
      </c>
      <c r="AT90" s="200" t="s">
        <v>69</v>
      </c>
      <c r="AU90" s="200" t="s">
        <v>78</v>
      </c>
      <c r="AY90" s="199" t="s">
        <v>138</v>
      </c>
      <c r="BK90" s="201">
        <f>SUM(BK91:BK98)</f>
        <v>0</v>
      </c>
    </row>
    <row r="91" s="2" customFormat="1" ht="16.5" customHeight="1">
      <c r="A91" s="38"/>
      <c r="B91" s="39"/>
      <c r="C91" s="204" t="s">
        <v>78</v>
      </c>
      <c r="D91" s="204" t="s">
        <v>141</v>
      </c>
      <c r="E91" s="205" t="s">
        <v>171</v>
      </c>
      <c r="F91" s="206" t="s">
        <v>172</v>
      </c>
      <c r="G91" s="207" t="s">
        <v>144</v>
      </c>
      <c r="H91" s="208">
        <v>1.6499999999999999</v>
      </c>
      <c r="I91" s="209"/>
      <c r="J91" s="210">
        <f>ROUND(I91*H91,2)</f>
        <v>0</v>
      </c>
      <c r="K91" s="206" t="s">
        <v>145</v>
      </c>
      <c r="L91" s="44"/>
      <c r="M91" s="211" t="s">
        <v>19</v>
      </c>
      <c r="N91" s="212" t="s">
        <v>42</v>
      </c>
      <c r="O91" s="84"/>
      <c r="P91" s="213">
        <f>O91*H91</f>
        <v>0</v>
      </c>
      <c r="Q91" s="213">
        <v>0.056000000000000001</v>
      </c>
      <c r="R91" s="213">
        <f>Q91*H91</f>
        <v>0.092399999999999996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146</v>
      </c>
      <c r="AT91" s="215" t="s">
        <v>141</v>
      </c>
      <c r="AU91" s="215" t="s">
        <v>147</v>
      </c>
      <c r="AY91" s="17" t="s">
        <v>138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147</v>
      </c>
      <c r="BK91" s="216">
        <f>ROUND(I91*H91,2)</f>
        <v>0</v>
      </c>
      <c r="BL91" s="17" t="s">
        <v>146</v>
      </c>
      <c r="BM91" s="215" t="s">
        <v>1253</v>
      </c>
    </row>
    <row r="92" s="2" customFormat="1">
      <c r="A92" s="38"/>
      <c r="B92" s="39"/>
      <c r="C92" s="40"/>
      <c r="D92" s="217" t="s">
        <v>149</v>
      </c>
      <c r="E92" s="40"/>
      <c r="F92" s="218" t="s">
        <v>174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149</v>
      </c>
      <c r="AU92" s="17" t="s">
        <v>147</v>
      </c>
    </row>
    <row r="93" s="2" customFormat="1">
      <c r="A93" s="38"/>
      <c r="B93" s="39"/>
      <c r="C93" s="40"/>
      <c r="D93" s="222" t="s">
        <v>151</v>
      </c>
      <c r="E93" s="40"/>
      <c r="F93" s="223" t="s">
        <v>175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151</v>
      </c>
      <c r="AU93" s="17" t="s">
        <v>147</v>
      </c>
    </row>
    <row r="94" s="13" customFormat="1">
      <c r="A94" s="13"/>
      <c r="B94" s="224"/>
      <c r="C94" s="225"/>
      <c r="D94" s="217" t="s">
        <v>153</v>
      </c>
      <c r="E94" s="226" t="s">
        <v>19</v>
      </c>
      <c r="F94" s="227" t="s">
        <v>1254</v>
      </c>
      <c r="G94" s="225"/>
      <c r="H94" s="228">
        <v>1.6499999999999999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153</v>
      </c>
      <c r="AU94" s="234" t="s">
        <v>147</v>
      </c>
      <c r="AV94" s="13" t="s">
        <v>147</v>
      </c>
      <c r="AW94" s="13" t="s">
        <v>32</v>
      </c>
      <c r="AX94" s="13" t="s">
        <v>78</v>
      </c>
      <c r="AY94" s="234" t="s">
        <v>138</v>
      </c>
    </row>
    <row r="95" s="2" customFormat="1" ht="16.5" customHeight="1">
      <c r="A95" s="38"/>
      <c r="B95" s="39"/>
      <c r="C95" s="204" t="s">
        <v>147</v>
      </c>
      <c r="D95" s="204" t="s">
        <v>141</v>
      </c>
      <c r="E95" s="205" t="s">
        <v>961</v>
      </c>
      <c r="F95" s="206" t="s">
        <v>962</v>
      </c>
      <c r="G95" s="207" t="s">
        <v>144</v>
      </c>
      <c r="H95" s="208">
        <v>1.6499999999999999</v>
      </c>
      <c r="I95" s="209"/>
      <c r="J95" s="210">
        <f>ROUND(I95*H95,2)</f>
        <v>0</v>
      </c>
      <c r="K95" s="206" t="s">
        <v>145</v>
      </c>
      <c r="L95" s="44"/>
      <c r="M95" s="211" t="s">
        <v>19</v>
      </c>
      <c r="N95" s="212" t="s">
        <v>42</v>
      </c>
      <c r="O95" s="84"/>
      <c r="P95" s="213">
        <f>O95*H95</f>
        <v>0</v>
      </c>
      <c r="Q95" s="213">
        <v>0.037999999999999999</v>
      </c>
      <c r="R95" s="213">
        <f>Q95*H95</f>
        <v>0.062699999999999992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146</v>
      </c>
      <c r="AT95" s="215" t="s">
        <v>141</v>
      </c>
      <c r="AU95" s="215" t="s">
        <v>147</v>
      </c>
      <c r="AY95" s="17" t="s">
        <v>138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147</v>
      </c>
      <c r="BK95" s="216">
        <f>ROUND(I95*H95,2)</f>
        <v>0</v>
      </c>
      <c r="BL95" s="17" t="s">
        <v>146</v>
      </c>
      <c r="BM95" s="215" t="s">
        <v>1255</v>
      </c>
    </row>
    <row r="96" s="2" customFormat="1">
      <c r="A96" s="38"/>
      <c r="B96" s="39"/>
      <c r="C96" s="40"/>
      <c r="D96" s="217" t="s">
        <v>149</v>
      </c>
      <c r="E96" s="40"/>
      <c r="F96" s="218" t="s">
        <v>964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149</v>
      </c>
      <c r="AU96" s="17" t="s">
        <v>147</v>
      </c>
    </row>
    <row r="97" s="2" customFormat="1">
      <c r="A97" s="38"/>
      <c r="B97" s="39"/>
      <c r="C97" s="40"/>
      <c r="D97" s="222" t="s">
        <v>151</v>
      </c>
      <c r="E97" s="40"/>
      <c r="F97" s="223" t="s">
        <v>965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147</v>
      </c>
    </row>
    <row r="98" s="13" customFormat="1">
      <c r="A98" s="13"/>
      <c r="B98" s="224"/>
      <c r="C98" s="225"/>
      <c r="D98" s="217" t="s">
        <v>153</v>
      </c>
      <c r="E98" s="226" t="s">
        <v>19</v>
      </c>
      <c r="F98" s="227" t="s">
        <v>1254</v>
      </c>
      <c r="G98" s="225"/>
      <c r="H98" s="228">
        <v>1.6499999999999999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153</v>
      </c>
      <c r="AU98" s="234" t="s">
        <v>147</v>
      </c>
      <c r="AV98" s="13" t="s">
        <v>147</v>
      </c>
      <c r="AW98" s="13" t="s">
        <v>32</v>
      </c>
      <c r="AX98" s="13" t="s">
        <v>78</v>
      </c>
      <c r="AY98" s="234" t="s">
        <v>138</v>
      </c>
    </row>
    <row r="99" s="12" customFormat="1" ht="22.8" customHeight="1">
      <c r="A99" s="12"/>
      <c r="B99" s="188"/>
      <c r="C99" s="189"/>
      <c r="D99" s="190" t="s">
        <v>69</v>
      </c>
      <c r="E99" s="202" t="s">
        <v>192</v>
      </c>
      <c r="F99" s="202" t="s">
        <v>193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SUM(P100:P109)</f>
        <v>0</v>
      </c>
      <c r="Q99" s="196"/>
      <c r="R99" s="197">
        <f>SUM(R100:R109)</f>
        <v>0.00056999999999999998</v>
      </c>
      <c r="S99" s="196"/>
      <c r="T99" s="198">
        <f>SUM(T100:T109)</f>
        <v>0.11157500000000001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78</v>
      </c>
      <c r="AT99" s="200" t="s">
        <v>69</v>
      </c>
      <c r="AU99" s="200" t="s">
        <v>78</v>
      </c>
      <c r="AY99" s="199" t="s">
        <v>138</v>
      </c>
      <c r="BK99" s="201">
        <f>SUM(BK100:BK109)</f>
        <v>0</v>
      </c>
    </row>
    <row r="100" s="2" customFormat="1" ht="16.5" customHeight="1">
      <c r="A100" s="38"/>
      <c r="B100" s="39"/>
      <c r="C100" s="204" t="s">
        <v>139</v>
      </c>
      <c r="D100" s="204" t="s">
        <v>141</v>
      </c>
      <c r="E100" s="205" t="s">
        <v>973</v>
      </c>
      <c r="F100" s="206" t="s">
        <v>974</v>
      </c>
      <c r="G100" s="207" t="s">
        <v>197</v>
      </c>
      <c r="H100" s="208">
        <v>55</v>
      </c>
      <c r="I100" s="209"/>
      <c r="J100" s="210">
        <f>ROUND(I100*H100,2)</f>
        <v>0</v>
      </c>
      <c r="K100" s="206" t="s">
        <v>145</v>
      </c>
      <c r="L100" s="44"/>
      <c r="M100" s="211" t="s">
        <v>19</v>
      </c>
      <c r="N100" s="212" t="s">
        <v>42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0.002</v>
      </c>
      <c r="T100" s="214">
        <f>S100*H100</f>
        <v>0.11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146</v>
      </c>
      <c r="AT100" s="215" t="s">
        <v>141</v>
      </c>
      <c r="AU100" s="215" t="s">
        <v>147</v>
      </c>
      <c r="AY100" s="17" t="s">
        <v>138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147</v>
      </c>
      <c r="BK100" s="216">
        <f>ROUND(I100*H100,2)</f>
        <v>0</v>
      </c>
      <c r="BL100" s="17" t="s">
        <v>146</v>
      </c>
      <c r="BM100" s="215" t="s">
        <v>1256</v>
      </c>
    </row>
    <row r="101" s="2" customFormat="1">
      <c r="A101" s="38"/>
      <c r="B101" s="39"/>
      <c r="C101" s="40"/>
      <c r="D101" s="217" t="s">
        <v>149</v>
      </c>
      <c r="E101" s="40"/>
      <c r="F101" s="218" t="s">
        <v>976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149</v>
      </c>
      <c r="AU101" s="17" t="s">
        <v>147</v>
      </c>
    </row>
    <row r="102" s="2" customFormat="1">
      <c r="A102" s="38"/>
      <c r="B102" s="39"/>
      <c r="C102" s="40"/>
      <c r="D102" s="222" t="s">
        <v>151</v>
      </c>
      <c r="E102" s="40"/>
      <c r="F102" s="223" t="s">
        <v>977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151</v>
      </c>
      <c r="AU102" s="17" t="s">
        <v>147</v>
      </c>
    </row>
    <row r="103" s="13" customFormat="1">
      <c r="A103" s="13"/>
      <c r="B103" s="224"/>
      <c r="C103" s="225"/>
      <c r="D103" s="217" t="s">
        <v>153</v>
      </c>
      <c r="E103" s="226" t="s">
        <v>19</v>
      </c>
      <c r="F103" s="227" t="s">
        <v>1257</v>
      </c>
      <c r="G103" s="225"/>
      <c r="H103" s="228">
        <v>47.5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153</v>
      </c>
      <c r="AU103" s="234" t="s">
        <v>147</v>
      </c>
      <c r="AV103" s="13" t="s">
        <v>147</v>
      </c>
      <c r="AW103" s="13" t="s">
        <v>32</v>
      </c>
      <c r="AX103" s="13" t="s">
        <v>70</v>
      </c>
      <c r="AY103" s="234" t="s">
        <v>138</v>
      </c>
    </row>
    <row r="104" s="13" customFormat="1">
      <c r="A104" s="13"/>
      <c r="B104" s="224"/>
      <c r="C104" s="225"/>
      <c r="D104" s="217" t="s">
        <v>153</v>
      </c>
      <c r="E104" s="226" t="s">
        <v>19</v>
      </c>
      <c r="F104" s="227" t="s">
        <v>1258</v>
      </c>
      <c r="G104" s="225"/>
      <c r="H104" s="228">
        <v>7.5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153</v>
      </c>
      <c r="AU104" s="234" t="s">
        <v>147</v>
      </c>
      <c r="AV104" s="13" t="s">
        <v>147</v>
      </c>
      <c r="AW104" s="13" t="s">
        <v>32</v>
      </c>
      <c r="AX104" s="13" t="s">
        <v>70</v>
      </c>
      <c r="AY104" s="234" t="s">
        <v>138</v>
      </c>
    </row>
    <row r="105" s="14" customFormat="1">
      <c r="A105" s="14"/>
      <c r="B105" s="235"/>
      <c r="C105" s="236"/>
      <c r="D105" s="217" t="s">
        <v>153</v>
      </c>
      <c r="E105" s="237" t="s">
        <v>19</v>
      </c>
      <c r="F105" s="238" t="s">
        <v>170</v>
      </c>
      <c r="G105" s="236"/>
      <c r="H105" s="239">
        <v>55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153</v>
      </c>
      <c r="AU105" s="245" t="s">
        <v>147</v>
      </c>
      <c r="AV105" s="14" t="s">
        <v>146</v>
      </c>
      <c r="AW105" s="14" t="s">
        <v>32</v>
      </c>
      <c r="AX105" s="14" t="s">
        <v>78</v>
      </c>
      <c r="AY105" s="245" t="s">
        <v>138</v>
      </c>
    </row>
    <row r="106" s="2" customFormat="1" ht="16.5" customHeight="1">
      <c r="A106" s="38"/>
      <c r="B106" s="39"/>
      <c r="C106" s="204" t="s">
        <v>146</v>
      </c>
      <c r="D106" s="204" t="s">
        <v>141</v>
      </c>
      <c r="E106" s="205" t="s">
        <v>979</v>
      </c>
      <c r="F106" s="206" t="s">
        <v>980</v>
      </c>
      <c r="G106" s="207" t="s">
        <v>197</v>
      </c>
      <c r="H106" s="208">
        <v>0.75</v>
      </c>
      <c r="I106" s="209"/>
      <c r="J106" s="210">
        <f>ROUND(I106*H106,2)</f>
        <v>0</v>
      </c>
      <c r="K106" s="206" t="s">
        <v>145</v>
      </c>
      <c r="L106" s="44"/>
      <c r="M106" s="211" t="s">
        <v>19</v>
      </c>
      <c r="N106" s="212" t="s">
        <v>42</v>
      </c>
      <c r="O106" s="84"/>
      <c r="P106" s="213">
        <f>O106*H106</f>
        <v>0</v>
      </c>
      <c r="Q106" s="213">
        <v>0.00076000000000000004</v>
      </c>
      <c r="R106" s="213">
        <f>Q106*H106</f>
        <v>0.00056999999999999998</v>
      </c>
      <c r="S106" s="213">
        <v>0.0020999999999999999</v>
      </c>
      <c r="T106" s="214">
        <f>S106*H106</f>
        <v>0.001575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146</v>
      </c>
      <c r="AT106" s="215" t="s">
        <v>141</v>
      </c>
      <c r="AU106" s="215" t="s">
        <v>147</v>
      </c>
      <c r="AY106" s="17" t="s">
        <v>138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147</v>
      </c>
      <c r="BK106" s="216">
        <f>ROUND(I106*H106,2)</f>
        <v>0</v>
      </c>
      <c r="BL106" s="17" t="s">
        <v>146</v>
      </c>
      <c r="BM106" s="215" t="s">
        <v>1259</v>
      </c>
    </row>
    <row r="107" s="2" customFormat="1">
      <c r="A107" s="38"/>
      <c r="B107" s="39"/>
      <c r="C107" s="40"/>
      <c r="D107" s="217" t="s">
        <v>149</v>
      </c>
      <c r="E107" s="40"/>
      <c r="F107" s="218" t="s">
        <v>982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149</v>
      </c>
      <c r="AU107" s="17" t="s">
        <v>147</v>
      </c>
    </row>
    <row r="108" s="2" customFormat="1">
      <c r="A108" s="38"/>
      <c r="B108" s="39"/>
      <c r="C108" s="40"/>
      <c r="D108" s="222" t="s">
        <v>151</v>
      </c>
      <c r="E108" s="40"/>
      <c r="F108" s="223" t="s">
        <v>983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151</v>
      </c>
      <c r="AU108" s="17" t="s">
        <v>147</v>
      </c>
    </row>
    <row r="109" s="13" customFormat="1">
      <c r="A109" s="13"/>
      <c r="B109" s="224"/>
      <c r="C109" s="225"/>
      <c r="D109" s="217" t="s">
        <v>153</v>
      </c>
      <c r="E109" s="226" t="s">
        <v>19</v>
      </c>
      <c r="F109" s="227" t="s">
        <v>1260</v>
      </c>
      <c r="G109" s="225"/>
      <c r="H109" s="228">
        <v>0.75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147</v>
      </c>
      <c r="AV109" s="13" t="s">
        <v>147</v>
      </c>
      <c r="AW109" s="13" t="s">
        <v>32</v>
      </c>
      <c r="AX109" s="13" t="s">
        <v>78</v>
      </c>
      <c r="AY109" s="234" t="s">
        <v>138</v>
      </c>
    </row>
    <row r="110" s="12" customFormat="1" ht="22.8" customHeight="1">
      <c r="A110" s="12"/>
      <c r="B110" s="188"/>
      <c r="C110" s="189"/>
      <c r="D110" s="190" t="s">
        <v>69</v>
      </c>
      <c r="E110" s="202" t="s">
        <v>210</v>
      </c>
      <c r="F110" s="202" t="s">
        <v>211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SUM(P111:P123)</f>
        <v>0</v>
      </c>
      <c r="Q110" s="196"/>
      <c r="R110" s="197">
        <f>SUM(R111:R123)</f>
        <v>0</v>
      </c>
      <c r="S110" s="196"/>
      <c r="T110" s="198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78</v>
      </c>
      <c r="AT110" s="200" t="s">
        <v>69</v>
      </c>
      <c r="AU110" s="200" t="s">
        <v>78</v>
      </c>
      <c r="AY110" s="199" t="s">
        <v>138</v>
      </c>
      <c r="BK110" s="201">
        <f>SUM(BK111:BK123)</f>
        <v>0</v>
      </c>
    </row>
    <row r="111" s="2" customFormat="1" ht="16.5" customHeight="1">
      <c r="A111" s="38"/>
      <c r="B111" s="39"/>
      <c r="C111" s="204" t="s">
        <v>194</v>
      </c>
      <c r="D111" s="204" t="s">
        <v>141</v>
      </c>
      <c r="E111" s="205" t="s">
        <v>985</v>
      </c>
      <c r="F111" s="206" t="s">
        <v>986</v>
      </c>
      <c r="G111" s="207" t="s">
        <v>215</v>
      </c>
      <c r="H111" s="208">
        <v>0.119</v>
      </c>
      <c r="I111" s="209"/>
      <c r="J111" s="210">
        <f>ROUND(I111*H111,2)</f>
        <v>0</v>
      </c>
      <c r="K111" s="206" t="s">
        <v>145</v>
      </c>
      <c r="L111" s="44"/>
      <c r="M111" s="211" t="s">
        <v>19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146</v>
      </c>
      <c r="AT111" s="215" t="s">
        <v>141</v>
      </c>
      <c r="AU111" s="215" t="s">
        <v>147</v>
      </c>
      <c r="AY111" s="17" t="s">
        <v>138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147</v>
      </c>
      <c r="BK111" s="216">
        <f>ROUND(I111*H111,2)</f>
        <v>0</v>
      </c>
      <c r="BL111" s="17" t="s">
        <v>146</v>
      </c>
      <c r="BM111" s="215" t="s">
        <v>1261</v>
      </c>
    </row>
    <row r="112" s="2" customFormat="1">
      <c r="A112" s="38"/>
      <c r="B112" s="39"/>
      <c r="C112" s="40"/>
      <c r="D112" s="217" t="s">
        <v>149</v>
      </c>
      <c r="E112" s="40"/>
      <c r="F112" s="218" t="s">
        <v>988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147</v>
      </c>
    </row>
    <row r="113" s="2" customFormat="1">
      <c r="A113" s="38"/>
      <c r="B113" s="39"/>
      <c r="C113" s="40"/>
      <c r="D113" s="222" t="s">
        <v>151</v>
      </c>
      <c r="E113" s="40"/>
      <c r="F113" s="223" t="s">
        <v>989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151</v>
      </c>
      <c r="AU113" s="17" t="s">
        <v>147</v>
      </c>
    </row>
    <row r="114" s="2" customFormat="1" ht="16.5" customHeight="1">
      <c r="A114" s="38"/>
      <c r="B114" s="39"/>
      <c r="C114" s="204" t="s">
        <v>155</v>
      </c>
      <c r="D114" s="204" t="s">
        <v>141</v>
      </c>
      <c r="E114" s="205" t="s">
        <v>220</v>
      </c>
      <c r="F114" s="206" t="s">
        <v>221</v>
      </c>
      <c r="G114" s="207" t="s">
        <v>215</v>
      </c>
      <c r="H114" s="208">
        <v>0.119</v>
      </c>
      <c r="I114" s="209"/>
      <c r="J114" s="210">
        <f>ROUND(I114*H114,2)</f>
        <v>0</v>
      </c>
      <c r="K114" s="206" t="s">
        <v>145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146</v>
      </c>
      <c r="AT114" s="215" t="s">
        <v>141</v>
      </c>
      <c r="AU114" s="215" t="s">
        <v>147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147</v>
      </c>
      <c r="BK114" s="216">
        <f>ROUND(I114*H114,2)</f>
        <v>0</v>
      </c>
      <c r="BL114" s="17" t="s">
        <v>146</v>
      </c>
      <c r="BM114" s="215" t="s">
        <v>1262</v>
      </c>
    </row>
    <row r="115" s="2" customFormat="1">
      <c r="A115" s="38"/>
      <c r="B115" s="39"/>
      <c r="C115" s="40"/>
      <c r="D115" s="217" t="s">
        <v>149</v>
      </c>
      <c r="E115" s="40"/>
      <c r="F115" s="218" t="s">
        <v>223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149</v>
      </c>
      <c r="AU115" s="17" t="s">
        <v>147</v>
      </c>
    </row>
    <row r="116" s="2" customFormat="1">
      <c r="A116" s="38"/>
      <c r="B116" s="39"/>
      <c r="C116" s="40"/>
      <c r="D116" s="222" t="s">
        <v>151</v>
      </c>
      <c r="E116" s="40"/>
      <c r="F116" s="223" t="s">
        <v>224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151</v>
      </c>
      <c r="AU116" s="17" t="s">
        <v>147</v>
      </c>
    </row>
    <row r="117" s="2" customFormat="1" ht="16.5" customHeight="1">
      <c r="A117" s="38"/>
      <c r="B117" s="39"/>
      <c r="C117" s="204" t="s">
        <v>212</v>
      </c>
      <c r="D117" s="204" t="s">
        <v>141</v>
      </c>
      <c r="E117" s="205" t="s">
        <v>225</v>
      </c>
      <c r="F117" s="206" t="s">
        <v>226</v>
      </c>
      <c r="G117" s="207" t="s">
        <v>215</v>
      </c>
      <c r="H117" s="208">
        <v>1.4279999999999999</v>
      </c>
      <c r="I117" s="209"/>
      <c r="J117" s="210">
        <f>ROUND(I117*H117,2)</f>
        <v>0</v>
      </c>
      <c r="K117" s="206" t="s">
        <v>145</v>
      </c>
      <c r="L117" s="44"/>
      <c r="M117" s="211" t="s">
        <v>19</v>
      </c>
      <c r="N117" s="212" t="s">
        <v>42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146</v>
      </c>
      <c r="AT117" s="215" t="s">
        <v>141</v>
      </c>
      <c r="AU117" s="215" t="s">
        <v>147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147</v>
      </c>
      <c r="BK117" s="216">
        <f>ROUND(I117*H117,2)</f>
        <v>0</v>
      </c>
      <c r="BL117" s="17" t="s">
        <v>146</v>
      </c>
      <c r="BM117" s="215" t="s">
        <v>1263</v>
      </c>
    </row>
    <row r="118" s="2" customFormat="1">
      <c r="A118" s="38"/>
      <c r="B118" s="39"/>
      <c r="C118" s="40"/>
      <c r="D118" s="217" t="s">
        <v>149</v>
      </c>
      <c r="E118" s="40"/>
      <c r="F118" s="218" t="s">
        <v>228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149</v>
      </c>
      <c r="AU118" s="17" t="s">
        <v>147</v>
      </c>
    </row>
    <row r="119" s="2" customFormat="1">
      <c r="A119" s="38"/>
      <c r="B119" s="39"/>
      <c r="C119" s="40"/>
      <c r="D119" s="222" t="s">
        <v>151</v>
      </c>
      <c r="E119" s="40"/>
      <c r="F119" s="223" t="s">
        <v>229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147</v>
      </c>
    </row>
    <row r="120" s="13" customFormat="1">
      <c r="A120" s="13"/>
      <c r="B120" s="224"/>
      <c r="C120" s="225"/>
      <c r="D120" s="217" t="s">
        <v>153</v>
      </c>
      <c r="E120" s="225"/>
      <c r="F120" s="227" t="s">
        <v>1264</v>
      </c>
      <c r="G120" s="225"/>
      <c r="H120" s="228">
        <v>1.4279999999999999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147</v>
      </c>
      <c r="AV120" s="13" t="s">
        <v>147</v>
      </c>
      <c r="AW120" s="13" t="s">
        <v>4</v>
      </c>
      <c r="AX120" s="13" t="s">
        <v>78</v>
      </c>
      <c r="AY120" s="234" t="s">
        <v>138</v>
      </c>
    </row>
    <row r="121" s="2" customFormat="1" ht="21.75" customHeight="1">
      <c r="A121" s="38"/>
      <c r="B121" s="39"/>
      <c r="C121" s="204" t="s">
        <v>219</v>
      </c>
      <c r="D121" s="204" t="s">
        <v>141</v>
      </c>
      <c r="E121" s="205" t="s">
        <v>993</v>
      </c>
      <c r="F121" s="206" t="s">
        <v>994</v>
      </c>
      <c r="G121" s="207" t="s">
        <v>215</v>
      </c>
      <c r="H121" s="208">
        <v>0.119</v>
      </c>
      <c r="I121" s="209"/>
      <c r="J121" s="210">
        <f>ROUND(I121*H121,2)</f>
        <v>0</v>
      </c>
      <c r="K121" s="206" t="s">
        <v>145</v>
      </c>
      <c r="L121" s="44"/>
      <c r="M121" s="211" t="s">
        <v>19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146</v>
      </c>
      <c r="AT121" s="215" t="s">
        <v>141</v>
      </c>
      <c r="AU121" s="215" t="s">
        <v>147</v>
      </c>
      <c r="AY121" s="17" t="s">
        <v>138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147</v>
      </c>
      <c r="BK121" s="216">
        <f>ROUND(I121*H121,2)</f>
        <v>0</v>
      </c>
      <c r="BL121" s="17" t="s">
        <v>146</v>
      </c>
      <c r="BM121" s="215" t="s">
        <v>1265</v>
      </c>
    </row>
    <row r="122" s="2" customFormat="1">
      <c r="A122" s="38"/>
      <c r="B122" s="39"/>
      <c r="C122" s="40"/>
      <c r="D122" s="217" t="s">
        <v>149</v>
      </c>
      <c r="E122" s="40"/>
      <c r="F122" s="218" t="s">
        <v>996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147</v>
      </c>
    </row>
    <row r="123" s="2" customFormat="1">
      <c r="A123" s="38"/>
      <c r="B123" s="39"/>
      <c r="C123" s="40"/>
      <c r="D123" s="222" t="s">
        <v>151</v>
      </c>
      <c r="E123" s="40"/>
      <c r="F123" s="223" t="s">
        <v>997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151</v>
      </c>
      <c r="AU123" s="17" t="s">
        <v>147</v>
      </c>
    </row>
    <row r="124" s="12" customFormat="1" ht="22.8" customHeight="1">
      <c r="A124" s="12"/>
      <c r="B124" s="188"/>
      <c r="C124" s="189"/>
      <c r="D124" s="190" t="s">
        <v>69</v>
      </c>
      <c r="E124" s="202" t="s">
        <v>237</v>
      </c>
      <c r="F124" s="202" t="s">
        <v>238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SUM(P125:P127)</f>
        <v>0</v>
      </c>
      <c r="Q124" s="196"/>
      <c r="R124" s="197">
        <f>SUM(R125:R127)</f>
        <v>0</v>
      </c>
      <c r="S124" s="196"/>
      <c r="T124" s="198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9" t="s">
        <v>78</v>
      </c>
      <c r="AT124" s="200" t="s">
        <v>69</v>
      </c>
      <c r="AU124" s="200" t="s">
        <v>78</v>
      </c>
      <c r="AY124" s="199" t="s">
        <v>138</v>
      </c>
      <c r="BK124" s="201">
        <f>SUM(BK125:BK127)</f>
        <v>0</v>
      </c>
    </row>
    <row r="125" s="2" customFormat="1" ht="16.5" customHeight="1">
      <c r="A125" s="38"/>
      <c r="B125" s="39"/>
      <c r="C125" s="204" t="s">
        <v>192</v>
      </c>
      <c r="D125" s="204" t="s">
        <v>141</v>
      </c>
      <c r="E125" s="205" t="s">
        <v>240</v>
      </c>
      <c r="F125" s="206" t="s">
        <v>241</v>
      </c>
      <c r="G125" s="207" t="s">
        <v>215</v>
      </c>
      <c r="H125" s="208">
        <v>0.156</v>
      </c>
      <c r="I125" s="209"/>
      <c r="J125" s="210">
        <f>ROUND(I125*H125,2)</f>
        <v>0</v>
      </c>
      <c r="K125" s="206" t="s">
        <v>145</v>
      </c>
      <c r="L125" s="44"/>
      <c r="M125" s="211" t="s">
        <v>19</v>
      </c>
      <c r="N125" s="212" t="s">
        <v>42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146</v>
      </c>
      <c r="AT125" s="215" t="s">
        <v>141</v>
      </c>
      <c r="AU125" s="215" t="s">
        <v>147</v>
      </c>
      <c r="AY125" s="17" t="s">
        <v>138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147</v>
      </c>
      <c r="BK125" s="216">
        <f>ROUND(I125*H125,2)</f>
        <v>0</v>
      </c>
      <c r="BL125" s="17" t="s">
        <v>146</v>
      </c>
      <c r="BM125" s="215" t="s">
        <v>1266</v>
      </c>
    </row>
    <row r="126" s="2" customFormat="1">
      <c r="A126" s="38"/>
      <c r="B126" s="39"/>
      <c r="C126" s="40"/>
      <c r="D126" s="217" t="s">
        <v>149</v>
      </c>
      <c r="E126" s="40"/>
      <c r="F126" s="218" t="s">
        <v>243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147</v>
      </c>
    </row>
    <row r="127" s="2" customFormat="1">
      <c r="A127" s="38"/>
      <c r="B127" s="39"/>
      <c r="C127" s="40"/>
      <c r="D127" s="222" t="s">
        <v>151</v>
      </c>
      <c r="E127" s="40"/>
      <c r="F127" s="223" t="s">
        <v>244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151</v>
      </c>
      <c r="AU127" s="17" t="s">
        <v>147</v>
      </c>
    </row>
    <row r="128" s="12" customFormat="1" ht="25.92" customHeight="1">
      <c r="A128" s="12"/>
      <c r="B128" s="188"/>
      <c r="C128" s="189"/>
      <c r="D128" s="190" t="s">
        <v>69</v>
      </c>
      <c r="E128" s="191" t="s">
        <v>245</v>
      </c>
      <c r="F128" s="191" t="s">
        <v>246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P129+P201</f>
        <v>0</v>
      </c>
      <c r="Q128" s="196"/>
      <c r="R128" s="197">
        <f>R129+R201</f>
        <v>0.176815</v>
      </c>
      <c r="S128" s="196"/>
      <c r="T128" s="198">
        <f>T129+T201</f>
        <v>0.0073360000000000005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147</v>
      </c>
      <c r="AT128" s="200" t="s">
        <v>69</v>
      </c>
      <c r="AU128" s="200" t="s">
        <v>70</v>
      </c>
      <c r="AY128" s="199" t="s">
        <v>138</v>
      </c>
      <c r="BK128" s="201">
        <f>BK129+BK201</f>
        <v>0</v>
      </c>
    </row>
    <row r="129" s="12" customFormat="1" ht="22.8" customHeight="1">
      <c r="A129" s="12"/>
      <c r="B129" s="188"/>
      <c r="C129" s="189"/>
      <c r="D129" s="190" t="s">
        <v>69</v>
      </c>
      <c r="E129" s="202" t="s">
        <v>999</v>
      </c>
      <c r="F129" s="202" t="s">
        <v>1000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SUM(P130:P200)</f>
        <v>0</v>
      </c>
      <c r="Q129" s="196"/>
      <c r="R129" s="197">
        <f>SUM(R130:R200)</f>
        <v>0.16971500000000001</v>
      </c>
      <c r="S129" s="196"/>
      <c r="T129" s="198">
        <f>SUM(T130:T200)</f>
        <v>0.0073360000000000005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147</v>
      </c>
      <c r="AT129" s="200" t="s">
        <v>69</v>
      </c>
      <c r="AU129" s="200" t="s">
        <v>78</v>
      </c>
      <c r="AY129" s="199" t="s">
        <v>138</v>
      </c>
      <c r="BK129" s="201">
        <f>SUM(BK130:BK200)</f>
        <v>0</v>
      </c>
    </row>
    <row r="130" s="2" customFormat="1" ht="16.5" customHeight="1">
      <c r="A130" s="38"/>
      <c r="B130" s="39"/>
      <c r="C130" s="204" t="s">
        <v>231</v>
      </c>
      <c r="D130" s="204" t="s">
        <v>141</v>
      </c>
      <c r="E130" s="205" t="s">
        <v>1267</v>
      </c>
      <c r="F130" s="206" t="s">
        <v>1268</v>
      </c>
      <c r="G130" s="207" t="s">
        <v>197</v>
      </c>
      <c r="H130" s="208">
        <v>15</v>
      </c>
      <c r="I130" s="209"/>
      <c r="J130" s="210">
        <f>ROUND(I130*H130,2)</f>
        <v>0</v>
      </c>
      <c r="K130" s="206" t="s">
        <v>145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252</v>
      </c>
      <c r="AT130" s="215" t="s">
        <v>141</v>
      </c>
      <c r="AU130" s="215" t="s">
        <v>147</v>
      </c>
      <c r="AY130" s="17" t="s">
        <v>138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147</v>
      </c>
      <c r="BK130" s="216">
        <f>ROUND(I130*H130,2)</f>
        <v>0</v>
      </c>
      <c r="BL130" s="17" t="s">
        <v>252</v>
      </c>
      <c r="BM130" s="215" t="s">
        <v>1269</v>
      </c>
    </row>
    <row r="131" s="2" customFormat="1">
      <c r="A131" s="38"/>
      <c r="B131" s="39"/>
      <c r="C131" s="40"/>
      <c r="D131" s="217" t="s">
        <v>149</v>
      </c>
      <c r="E131" s="40"/>
      <c r="F131" s="218" t="s">
        <v>1270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147</v>
      </c>
    </row>
    <row r="132" s="2" customFormat="1">
      <c r="A132" s="38"/>
      <c r="B132" s="39"/>
      <c r="C132" s="40"/>
      <c r="D132" s="222" t="s">
        <v>151</v>
      </c>
      <c r="E132" s="40"/>
      <c r="F132" s="223" t="s">
        <v>1271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147</v>
      </c>
    </row>
    <row r="133" s="2" customFormat="1" ht="16.5" customHeight="1">
      <c r="A133" s="38"/>
      <c r="B133" s="39"/>
      <c r="C133" s="246" t="s">
        <v>239</v>
      </c>
      <c r="D133" s="246" t="s">
        <v>259</v>
      </c>
      <c r="E133" s="247" t="s">
        <v>1272</v>
      </c>
      <c r="F133" s="248" t="s">
        <v>1273</v>
      </c>
      <c r="G133" s="249" t="s">
        <v>197</v>
      </c>
      <c r="H133" s="250">
        <v>15.75</v>
      </c>
      <c r="I133" s="251"/>
      <c r="J133" s="252">
        <f>ROUND(I133*H133,2)</f>
        <v>0</v>
      </c>
      <c r="K133" s="248" t="s">
        <v>145</v>
      </c>
      <c r="L133" s="253"/>
      <c r="M133" s="254" t="s">
        <v>19</v>
      </c>
      <c r="N133" s="255" t="s">
        <v>42</v>
      </c>
      <c r="O133" s="84"/>
      <c r="P133" s="213">
        <f>O133*H133</f>
        <v>0</v>
      </c>
      <c r="Q133" s="213">
        <v>0.00038999999999999999</v>
      </c>
      <c r="R133" s="213">
        <f>Q133*H133</f>
        <v>0.0061424999999999995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263</v>
      </c>
      <c r="AT133" s="215" t="s">
        <v>259</v>
      </c>
      <c r="AU133" s="215" t="s">
        <v>147</v>
      </c>
      <c r="AY133" s="17" t="s">
        <v>138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147</v>
      </c>
      <c r="BK133" s="216">
        <f>ROUND(I133*H133,2)</f>
        <v>0</v>
      </c>
      <c r="BL133" s="17" t="s">
        <v>252</v>
      </c>
      <c r="BM133" s="215" t="s">
        <v>1274</v>
      </c>
    </row>
    <row r="134" s="2" customFormat="1">
      <c r="A134" s="38"/>
      <c r="B134" s="39"/>
      <c r="C134" s="40"/>
      <c r="D134" s="217" t="s">
        <v>149</v>
      </c>
      <c r="E134" s="40"/>
      <c r="F134" s="218" t="s">
        <v>1273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147</v>
      </c>
    </row>
    <row r="135" s="13" customFormat="1">
      <c r="A135" s="13"/>
      <c r="B135" s="224"/>
      <c r="C135" s="225"/>
      <c r="D135" s="217" t="s">
        <v>153</v>
      </c>
      <c r="E135" s="225"/>
      <c r="F135" s="227" t="s">
        <v>1275</v>
      </c>
      <c r="G135" s="225"/>
      <c r="H135" s="228">
        <v>15.75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153</v>
      </c>
      <c r="AU135" s="234" t="s">
        <v>147</v>
      </c>
      <c r="AV135" s="13" t="s">
        <v>147</v>
      </c>
      <c r="AW135" s="13" t="s">
        <v>4</v>
      </c>
      <c r="AX135" s="13" t="s">
        <v>78</v>
      </c>
      <c r="AY135" s="234" t="s">
        <v>138</v>
      </c>
    </row>
    <row r="136" s="2" customFormat="1" ht="16.5" customHeight="1">
      <c r="A136" s="38"/>
      <c r="B136" s="39"/>
      <c r="C136" s="204" t="s">
        <v>249</v>
      </c>
      <c r="D136" s="204" t="s">
        <v>141</v>
      </c>
      <c r="E136" s="205" t="s">
        <v>1276</v>
      </c>
      <c r="F136" s="206" t="s">
        <v>1277</v>
      </c>
      <c r="G136" s="207" t="s">
        <v>197</v>
      </c>
      <c r="H136" s="208">
        <v>7.5</v>
      </c>
      <c r="I136" s="209"/>
      <c r="J136" s="210">
        <f>ROUND(I136*H136,2)</f>
        <v>0</v>
      </c>
      <c r="K136" s="206" t="s">
        <v>145</v>
      </c>
      <c r="L136" s="44"/>
      <c r="M136" s="211" t="s">
        <v>19</v>
      </c>
      <c r="N136" s="212" t="s">
        <v>42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252</v>
      </c>
      <c r="AT136" s="215" t="s">
        <v>141</v>
      </c>
      <c r="AU136" s="215" t="s">
        <v>147</v>
      </c>
      <c r="AY136" s="17" t="s">
        <v>138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147</v>
      </c>
      <c r="BK136" s="216">
        <f>ROUND(I136*H136,2)</f>
        <v>0</v>
      </c>
      <c r="BL136" s="17" t="s">
        <v>252</v>
      </c>
      <c r="BM136" s="215" t="s">
        <v>1278</v>
      </c>
    </row>
    <row r="137" s="2" customFormat="1">
      <c r="A137" s="38"/>
      <c r="B137" s="39"/>
      <c r="C137" s="40"/>
      <c r="D137" s="217" t="s">
        <v>149</v>
      </c>
      <c r="E137" s="40"/>
      <c r="F137" s="218" t="s">
        <v>1279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147</v>
      </c>
    </row>
    <row r="138" s="2" customFormat="1">
      <c r="A138" s="38"/>
      <c r="B138" s="39"/>
      <c r="C138" s="40"/>
      <c r="D138" s="222" t="s">
        <v>151</v>
      </c>
      <c r="E138" s="40"/>
      <c r="F138" s="223" t="s">
        <v>1280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151</v>
      </c>
      <c r="AU138" s="17" t="s">
        <v>147</v>
      </c>
    </row>
    <row r="139" s="2" customFormat="1" ht="16.5" customHeight="1">
      <c r="A139" s="38"/>
      <c r="B139" s="39"/>
      <c r="C139" s="246" t="s">
        <v>258</v>
      </c>
      <c r="D139" s="246" t="s">
        <v>259</v>
      </c>
      <c r="E139" s="247" t="s">
        <v>1281</v>
      </c>
      <c r="F139" s="248" t="s">
        <v>1282</v>
      </c>
      <c r="G139" s="249" t="s">
        <v>197</v>
      </c>
      <c r="H139" s="250">
        <v>8.625</v>
      </c>
      <c r="I139" s="251"/>
      <c r="J139" s="252">
        <f>ROUND(I139*H139,2)</f>
        <v>0</v>
      </c>
      <c r="K139" s="248" t="s">
        <v>145</v>
      </c>
      <c r="L139" s="253"/>
      <c r="M139" s="254" t="s">
        <v>19</v>
      </c>
      <c r="N139" s="255" t="s">
        <v>42</v>
      </c>
      <c r="O139" s="84"/>
      <c r="P139" s="213">
        <f>O139*H139</f>
        <v>0</v>
      </c>
      <c r="Q139" s="213">
        <v>0.00010000000000000001</v>
      </c>
      <c r="R139" s="213">
        <f>Q139*H139</f>
        <v>0.00086250000000000009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263</v>
      </c>
      <c r="AT139" s="215" t="s">
        <v>259</v>
      </c>
      <c r="AU139" s="215" t="s">
        <v>147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147</v>
      </c>
      <c r="BK139" s="216">
        <f>ROUND(I139*H139,2)</f>
        <v>0</v>
      </c>
      <c r="BL139" s="17" t="s">
        <v>252</v>
      </c>
      <c r="BM139" s="215" t="s">
        <v>1283</v>
      </c>
    </row>
    <row r="140" s="2" customFormat="1">
      <c r="A140" s="38"/>
      <c r="B140" s="39"/>
      <c r="C140" s="40"/>
      <c r="D140" s="217" t="s">
        <v>149</v>
      </c>
      <c r="E140" s="40"/>
      <c r="F140" s="218" t="s">
        <v>1282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147</v>
      </c>
    </row>
    <row r="141" s="13" customFormat="1">
      <c r="A141" s="13"/>
      <c r="B141" s="224"/>
      <c r="C141" s="225"/>
      <c r="D141" s="217" t="s">
        <v>153</v>
      </c>
      <c r="E141" s="225"/>
      <c r="F141" s="227" t="s">
        <v>1284</v>
      </c>
      <c r="G141" s="225"/>
      <c r="H141" s="228">
        <v>8.625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153</v>
      </c>
      <c r="AU141" s="234" t="s">
        <v>147</v>
      </c>
      <c r="AV141" s="13" t="s">
        <v>147</v>
      </c>
      <c r="AW141" s="13" t="s">
        <v>4</v>
      </c>
      <c r="AX141" s="13" t="s">
        <v>78</v>
      </c>
      <c r="AY141" s="234" t="s">
        <v>138</v>
      </c>
    </row>
    <row r="142" s="2" customFormat="1" ht="16.5" customHeight="1">
      <c r="A142" s="38"/>
      <c r="B142" s="39"/>
      <c r="C142" s="204" t="s">
        <v>268</v>
      </c>
      <c r="D142" s="204" t="s">
        <v>141</v>
      </c>
      <c r="E142" s="205" t="s">
        <v>1276</v>
      </c>
      <c r="F142" s="206" t="s">
        <v>1277</v>
      </c>
      <c r="G142" s="207" t="s">
        <v>197</v>
      </c>
      <c r="H142" s="208">
        <v>15</v>
      </c>
      <c r="I142" s="209"/>
      <c r="J142" s="210">
        <f>ROUND(I142*H142,2)</f>
        <v>0</v>
      </c>
      <c r="K142" s="206" t="s">
        <v>145</v>
      </c>
      <c r="L142" s="44"/>
      <c r="M142" s="211" t="s">
        <v>19</v>
      </c>
      <c r="N142" s="212" t="s">
        <v>42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252</v>
      </c>
      <c r="AT142" s="215" t="s">
        <v>141</v>
      </c>
      <c r="AU142" s="215" t="s">
        <v>147</v>
      </c>
      <c r="AY142" s="17" t="s">
        <v>138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147</v>
      </c>
      <c r="BK142" s="216">
        <f>ROUND(I142*H142,2)</f>
        <v>0</v>
      </c>
      <c r="BL142" s="17" t="s">
        <v>252</v>
      </c>
      <c r="BM142" s="215" t="s">
        <v>1285</v>
      </c>
    </row>
    <row r="143" s="2" customFormat="1">
      <c r="A143" s="38"/>
      <c r="B143" s="39"/>
      <c r="C143" s="40"/>
      <c r="D143" s="217" t="s">
        <v>149</v>
      </c>
      <c r="E143" s="40"/>
      <c r="F143" s="218" t="s">
        <v>1279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147</v>
      </c>
    </row>
    <row r="144" s="2" customFormat="1">
      <c r="A144" s="38"/>
      <c r="B144" s="39"/>
      <c r="C144" s="40"/>
      <c r="D144" s="222" t="s">
        <v>151</v>
      </c>
      <c r="E144" s="40"/>
      <c r="F144" s="223" t="s">
        <v>1280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147</v>
      </c>
    </row>
    <row r="145" s="2" customFormat="1" ht="16.5" customHeight="1">
      <c r="A145" s="38"/>
      <c r="B145" s="39"/>
      <c r="C145" s="246" t="s">
        <v>8</v>
      </c>
      <c r="D145" s="246" t="s">
        <v>259</v>
      </c>
      <c r="E145" s="247" t="s">
        <v>1281</v>
      </c>
      <c r="F145" s="248" t="s">
        <v>1282</v>
      </c>
      <c r="G145" s="249" t="s">
        <v>197</v>
      </c>
      <c r="H145" s="250">
        <v>17.25</v>
      </c>
      <c r="I145" s="251"/>
      <c r="J145" s="252">
        <f>ROUND(I145*H145,2)</f>
        <v>0</v>
      </c>
      <c r="K145" s="248" t="s">
        <v>145</v>
      </c>
      <c r="L145" s="253"/>
      <c r="M145" s="254" t="s">
        <v>19</v>
      </c>
      <c r="N145" s="255" t="s">
        <v>42</v>
      </c>
      <c r="O145" s="84"/>
      <c r="P145" s="213">
        <f>O145*H145</f>
        <v>0</v>
      </c>
      <c r="Q145" s="213">
        <v>0.00010000000000000001</v>
      </c>
      <c r="R145" s="213">
        <f>Q145*H145</f>
        <v>0.0017250000000000002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263</v>
      </c>
      <c r="AT145" s="215" t="s">
        <v>259</v>
      </c>
      <c r="AU145" s="215" t="s">
        <v>147</v>
      </c>
      <c r="AY145" s="17" t="s">
        <v>138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147</v>
      </c>
      <c r="BK145" s="216">
        <f>ROUND(I145*H145,2)</f>
        <v>0</v>
      </c>
      <c r="BL145" s="17" t="s">
        <v>252</v>
      </c>
      <c r="BM145" s="215" t="s">
        <v>1286</v>
      </c>
    </row>
    <row r="146" s="2" customFormat="1">
      <c r="A146" s="38"/>
      <c r="B146" s="39"/>
      <c r="C146" s="40"/>
      <c r="D146" s="217" t="s">
        <v>149</v>
      </c>
      <c r="E146" s="40"/>
      <c r="F146" s="218" t="s">
        <v>1282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147</v>
      </c>
    </row>
    <row r="147" s="13" customFormat="1">
      <c r="A147" s="13"/>
      <c r="B147" s="224"/>
      <c r="C147" s="225"/>
      <c r="D147" s="217" t="s">
        <v>153</v>
      </c>
      <c r="E147" s="225"/>
      <c r="F147" s="227" t="s">
        <v>1287</v>
      </c>
      <c r="G147" s="225"/>
      <c r="H147" s="228">
        <v>17.25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153</v>
      </c>
      <c r="AU147" s="234" t="s">
        <v>147</v>
      </c>
      <c r="AV147" s="13" t="s">
        <v>147</v>
      </c>
      <c r="AW147" s="13" t="s">
        <v>4</v>
      </c>
      <c r="AX147" s="13" t="s">
        <v>78</v>
      </c>
      <c r="AY147" s="234" t="s">
        <v>138</v>
      </c>
    </row>
    <row r="148" s="2" customFormat="1" ht="16.5" customHeight="1">
      <c r="A148" s="38"/>
      <c r="B148" s="39"/>
      <c r="C148" s="204" t="s">
        <v>252</v>
      </c>
      <c r="D148" s="204" t="s">
        <v>141</v>
      </c>
      <c r="E148" s="205" t="s">
        <v>1288</v>
      </c>
      <c r="F148" s="206" t="s">
        <v>1289</v>
      </c>
      <c r="G148" s="207" t="s">
        <v>197</v>
      </c>
      <c r="H148" s="208">
        <v>7.5</v>
      </c>
      <c r="I148" s="209"/>
      <c r="J148" s="210">
        <f>ROUND(I148*H148,2)</f>
        <v>0</v>
      </c>
      <c r="K148" s="206" t="s">
        <v>145</v>
      </c>
      <c r="L148" s="44"/>
      <c r="M148" s="211" t="s">
        <v>19</v>
      </c>
      <c r="N148" s="212" t="s">
        <v>42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252</v>
      </c>
      <c r="AT148" s="215" t="s">
        <v>141</v>
      </c>
      <c r="AU148" s="215" t="s">
        <v>147</v>
      </c>
      <c r="AY148" s="17" t="s">
        <v>138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147</v>
      </c>
      <c r="BK148" s="216">
        <f>ROUND(I148*H148,2)</f>
        <v>0</v>
      </c>
      <c r="BL148" s="17" t="s">
        <v>252</v>
      </c>
      <c r="BM148" s="215" t="s">
        <v>1290</v>
      </c>
    </row>
    <row r="149" s="2" customFormat="1">
      <c r="A149" s="38"/>
      <c r="B149" s="39"/>
      <c r="C149" s="40"/>
      <c r="D149" s="217" t="s">
        <v>149</v>
      </c>
      <c r="E149" s="40"/>
      <c r="F149" s="218" t="s">
        <v>1291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147</v>
      </c>
    </row>
    <row r="150" s="2" customFormat="1">
      <c r="A150" s="38"/>
      <c r="B150" s="39"/>
      <c r="C150" s="40"/>
      <c r="D150" s="222" t="s">
        <v>151</v>
      </c>
      <c r="E150" s="40"/>
      <c r="F150" s="223" t="s">
        <v>1292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147</v>
      </c>
    </row>
    <row r="151" s="2" customFormat="1" ht="16.5" customHeight="1">
      <c r="A151" s="38"/>
      <c r="B151" s="39"/>
      <c r="C151" s="246" t="s">
        <v>285</v>
      </c>
      <c r="D151" s="246" t="s">
        <v>259</v>
      </c>
      <c r="E151" s="247" t="s">
        <v>1293</v>
      </c>
      <c r="F151" s="248" t="s">
        <v>1294</v>
      </c>
      <c r="G151" s="249" t="s">
        <v>197</v>
      </c>
      <c r="H151" s="250">
        <v>8.625</v>
      </c>
      <c r="I151" s="251"/>
      <c r="J151" s="252">
        <f>ROUND(I151*H151,2)</f>
        <v>0</v>
      </c>
      <c r="K151" s="248" t="s">
        <v>145</v>
      </c>
      <c r="L151" s="253"/>
      <c r="M151" s="254" t="s">
        <v>19</v>
      </c>
      <c r="N151" s="255" t="s">
        <v>42</v>
      </c>
      <c r="O151" s="84"/>
      <c r="P151" s="213">
        <f>O151*H151</f>
        <v>0</v>
      </c>
      <c r="Q151" s="213">
        <v>0.00089999999999999998</v>
      </c>
      <c r="R151" s="213">
        <f>Q151*H151</f>
        <v>0.0077624999999999994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263</v>
      </c>
      <c r="AT151" s="215" t="s">
        <v>259</v>
      </c>
      <c r="AU151" s="215" t="s">
        <v>147</v>
      </c>
      <c r="AY151" s="17" t="s">
        <v>138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147</v>
      </c>
      <c r="BK151" s="216">
        <f>ROUND(I151*H151,2)</f>
        <v>0</v>
      </c>
      <c r="BL151" s="17" t="s">
        <v>252</v>
      </c>
      <c r="BM151" s="215" t="s">
        <v>1295</v>
      </c>
    </row>
    <row r="152" s="2" customFormat="1">
      <c r="A152" s="38"/>
      <c r="B152" s="39"/>
      <c r="C152" s="40"/>
      <c r="D152" s="217" t="s">
        <v>149</v>
      </c>
      <c r="E152" s="40"/>
      <c r="F152" s="218" t="s">
        <v>1294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147</v>
      </c>
    </row>
    <row r="153" s="13" customFormat="1">
      <c r="A153" s="13"/>
      <c r="B153" s="224"/>
      <c r="C153" s="225"/>
      <c r="D153" s="217" t="s">
        <v>153</v>
      </c>
      <c r="E153" s="225"/>
      <c r="F153" s="227" t="s">
        <v>1284</v>
      </c>
      <c r="G153" s="225"/>
      <c r="H153" s="228">
        <v>8.625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153</v>
      </c>
      <c r="AU153" s="234" t="s">
        <v>147</v>
      </c>
      <c r="AV153" s="13" t="s">
        <v>147</v>
      </c>
      <c r="AW153" s="13" t="s">
        <v>4</v>
      </c>
      <c r="AX153" s="13" t="s">
        <v>78</v>
      </c>
      <c r="AY153" s="234" t="s">
        <v>138</v>
      </c>
    </row>
    <row r="154" s="2" customFormat="1" ht="16.5" customHeight="1">
      <c r="A154" s="38"/>
      <c r="B154" s="39"/>
      <c r="C154" s="204" t="s">
        <v>293</v>
      </c>
      <c r="D154" s="204" t="s">
        <v>141</v>
      </c>
      <c r="E154" s="205" t="s">
        <v>1296</v>
      </c>
      <c r="F154" s="206" t="s">
        <v>1297</v>
      </c>
      <c r="G154" s="207" t="s">
        <v>197</v>
      </c>
      <c r="H154" s="208">
        <v>7.5</v>
      </c>
      <c r="I154" s="209"/>
      <c r="J154" s="210">
        <f>ROUND(I154*H154,2)</f>
        <v>0</v>
      </c>
      <c r="K154" s="206" t="s">
        <v>145</v>
      </c>
      <c r="L154" s="44"/>
      <c r="M154" s="211" t="s">
        <v>19</v>
      </c>
      <c r="N154" s="212" t="s">
        <v>42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252</v>
      </c>
      <c r="AT154" s="215" t="s">
        <v>141</v>
      </c>
      <c r="AU154" s="215" t="s">
        <v>147</v>
      </c>
      <c r="AY154" s="17" t="s">
        <v>138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147</v>
      </c>
      <c r="BK154" s="216">
        <f>ROUND(I154*H154,2)</f>
        <v>0</v>
      </c>
      <c r="BL154" s="17" t="s">
        <v>252</v>
      </c>
      <c r="BM154" s="215" t="s">
        <v>1298</v>
      </c>
    </row>
    <row r="155" s="2" customFormat="1">
      <c r="A155" s="38"/>
      <c r="B155" s="39"/>
      <c r="C155" s="40"/>
      <c r="D155" s="217" t="s">
        <v>149</v>
      </c>
      <c r="E155" s="40"/>
      <c r="F155" s="218" t="s">
        <v>1299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147</v>
      </c>
    </row>
    <row r="156" s="2" customFormat="1">
      <c r="A156" s="38"/>
      <c r="B156" s="39"/>
      <c r="C156" s="40"/>
      <c r="D156" s="222" t="s">
        <v>151</v>
      </c>
      <c r="E156" s="40"/>
      <c r="F156" s="223" t="s">
        <v>1300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151</v>
      </c>
      <c r="AU156" s="17" t="s">
        <v>147</v>
      </c>
    </row>
    <row r="157" s="2" customFormat="1" ht="16.5" customHeight="1">
      <c r="A157" s="38"/>
      <c r="B157" s="39"/>
      <c r="C157" s="246" t="s">
        <v>300</v>
      </c>
      <c r="D157" s="246" t="s">
        <v>259</v>
      </c>
      <c r="E157" s="247" t="s">
        <v>1293</v>
      </c>
      <c r="F157" s="248" t="s">
        <v>1294</v>
      </c>
      <c r="G157" s="249" t="s">
        <v>197</v>
      </c>
      <c r="H157" s="250">
        <v>8.625</v>
      </c>
      <c r="I157" s="251"/>
      <c r="J157" s="252">
        <f>ROUND(I157*H157,2)</f>
        <v>0</v>
      </c>
      <c r="K157" s="248" t="s">
        <v>145</v>
      </c>
      <c r="L157" s="253"/>
      <c r="M157" s="254" t="s">
        <v>19</v>
      </c>
      <c r="N157" s="255" t="s">
        <v>42</v>
      </c>
      <c r="O157" s="84"/>
      <c r="P157" s="213">
        <f>O157*H157</f>
        <v>0</v>
      </c>
      <c r="Q157" s="213">
        <v>0.00089999999999999998</v>
      </c>
      <c r="R157" s="213">
        <f>Q157*H157</f>
        <v>0.0077624999999999994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263</v>
      </c>
      <c r="AT157" s="215" t="s">
        <v>259</v>
      </c>
      <c r="AU157" s="215" t="s">
        <v>147</v>
      </c>
      <c r="AY157" s="17" t="s">
        <v>138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147</v>
      </c>
      <c r="BK157" s="216">
        <f>ROUND(I157*H157,2)</f>
        <v>0</v>
      </c>
      <c r="BL157" s="17" t="s">
        <v>252</v>
      </c>
      <c r="BM157" s="215" t="s">
        <v>1301</v>
      </c>
    </row>
    <row r="158" s="2" customFormat="1">
      <c r="A158" s="38"/>
      <c r="B158" s="39"/>
      <c r="C158" s="40"/>
      <c r="D158" s="217" t="s">
        <v>149</v>
      </c>
      <c r="E158" s="40"/>
      <c r="F158" s="218" t="s">
        <v>1294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149</v>
      </c>
      <c r="AU158" s="17" t="s">
        <v>147</v>
      </c>
    </row>
    <row r="159" s="13" customFormat="1">
      <c r="A159" s="13"/>
      <c r="B159" s="224"/>
      <c r="C159" s="225"/>
      <c r="D159" s="217" t="s">
        <v>153</v>
      </c>
      <c r="E159" s="225"/>
      <c r="F159" s="227" t="s">
        <v>1284</v>
      </c>
      <c r="G159" s="225"/>
      <c r="H159" s="228">
        <v>8.625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153</v>
      </c>
      <c r="AU159" s="234" t="s">
        <v>147</v>
      </c>
      <c r="AV159" s="13" t="s">
        <v>147</v>
      </c>
      <c r="AW159" s="13" t="s">
        <v>4</v>
      </c>
      <c r="AX159" s="13" t="s">
        <v>78</v>
      </c>
      <c r="AY159" s="234" t="s">
        <v>138</v>
      </c>
    </row>
    <row r="160" s="2" customFormat="1" ht="16.5" customHeight="1">
      <c r="A160" s="38"/>
      <c r="B160" s="39"/>
      <c r="C160" s="204" t="s">
        <v>308</v>
      </c>
      <c r="D160" s="204" t="s">
        <v>141</v>
      </c>
      <c r="E160" s="205" t="s">
        <v>1302</v>
      </c>
      <c r="F160" s="206" t="s">
        <v>1303</v>
      </c>
      <c r="G160" s="207" t="s">
        <v>278</v>
      </c>
      <c r="H160" s="208">
        <v>6</v>
      </c>
      <c r="I160" s="209"/>
      <c r="J160" s="210">
        <f>ROUND(I160*H160,2)</f>
        <v>0</v>
      </c>
      <c r="K160" s="206" t="s">
        <v>145</v>
      </c>
      <c r="L160" s="44"/>
      <c r="M160" s="211" t="s">
        <v>19</v>
      </c>
      <c r="N160" s="212" t="s">
        <v>42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252</v>
      </c>
      <c r="AT160" s="215" t="s">
        <v>141</v>
      </c>
      <c r="AU160" s="215" t="s">
        <v>147</v>
      </c>
      <c r="AY160" s="17" t="s">
        <v>138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147</v>
      </c>
      <c r="BK160" s="216">
        <f>ROUND(I160*H160,2)</f>
        <v>0</v>
      </c>
      <c r="BL160" s="17" t="s">
        <v>252</v>
      </c>
      <c r="BM160" s="215" t="s">
        <v>1304</v>
      </c>
    </row>
    <row r="161" s="2" customFormat="1">
      <c r="A161" s="38"/>
      <c r="B161" s="39"/>
      <c r="C161" s="40"/>
      <c r="D161" s="217" t="s">
        <v>149</v>
      </c>
      <c r="E161" s="40"/>
      <c r="F161" s="218" t="s">
        <v>1305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147</v>
      </c>
    </row>
    <row r="162" s="2" customFormat="1">
      <c r="A162" s="38"/>
      <c r="B162" s="39"/>
      <c r="C162" s="40"/>
      <c r="D162" s="222" t="s">
        <v>151</v>
      </c>
      <c r="E162" s="40"/>
      <c r="F162" s="223" t="s">
        <v>1306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147</v>
      </c>
    </row>
    <row r="163" s="2" customFormat="1" ht="16.5" customHeight="1">
      <c r="A163" s="38"/>
      <c r="B163" s="39"/>
      <c r="C163" s="204" t="s">
        <v>7</v>
      </c>
      <c r="D163" s="204" t="s">
        <v>141</v>
      </c>
      <c r="E163" s="205" t="s">
        <v>1307</v>
      </c>
      <c r="F163" s="206" t="s">
        <v>1308</v>
      </c>
      <c r="G163" s="207" t="s">
        <v>278</v>
      </c>
      <c r="H163" s="208">
        <v>1</v>
      </c>
      <c r="I163" s="209"/>
      <c r="J163" s="210">
        <f>ROUND(I163*H163,2)</f>
        <v>0</v>
      </c>
      <c r="K163" s="206" t="s">
        <v>145</v>
      </c>
      <c r="L163" s="44"/>
      <c r="M163" s="211" t="s">
        <v>19</v>
      </c>
      <c r="N163" s="212" t="s">
        <v>42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252</v>
      </c>
      <c r="AT163" s="215" t="s">
        <v>141</v>
      </c>
      <c r="AU163" s="215" t="s">
        <v>147</v>
      </c>
      <c r="AY163" s="17" t="s">
        <v>138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147</v>
      </c>
      <c r="BK163" s="216">
        <f>ROUND(I163*H163,2)</f>
        <v>0</v>
      </c>
      <c r="BL163" s="17" t="s">
        <v>252</v>
      </c>
      <c r="BM163" s="215" t="s">
        <v>1309</v>
      </c>
    </row>
    <row r="164" s="2" customFormat="1">
      <c r="A164" s="38"/>
      <c r="B164" s="39"/>
      <c r="C164" s="40"/>
      <c r="D164" s="217" t="s">
        <v>149</v>
      </c>
      <c r="E164" s="40"/>
      <c r="F164" s="218" t="s">
        <v>1310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149</v>
      </c>
      <c r="AU164" s="17" t="s">
        <v>147</v>
      </c>
    </row>
    <row r="165" s="2" customFormat="1">
      <c r="A165" s="38"/>
      <c r="B165" s="39"/>
      <c r="C165" s="40"/>
      <c r="D165" s="222" t="s">
        <v>151</v>
      </c>
      <c r="E165" s="40"/>
      <c r="F165" s="223" t="s">
        <v>1311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151</v>
      </c>
      <c r="AU165" s="17" t="s">
        <v>147</v>
      </c>
    </row>
    <row r="166" s="2" customFormat="1" ht="16.5" customHeight="1">
      <c r="A166" s="38"/>
      <c r="B166" s="39"/>
      <c r="C166" s="246" t="s">
        <v>320</v>
      </c>
      <c r="D166" s="246" t="s">
        <v>259</v>
      </c>
      <c r="E166" s="247" t="s">
        <v>1312</v>
      </c>
      <c r="F166" s="248" t="s">
        <v>1313</v>
      </c>
      <c r="G166" s="249" t="s">
        <v>278</v>
      </c>
      <c r="H166" s="250">
        <v>1</v>
      </c>
      <c r="I166" s="251"/>
      <c r="J166" s="252">
        <f>ROUND(I166*H166,2)</f>
        <v>0</v>
      </c>
      <c r="K166" s="248" t="s">
        <v>145</v>
      </c>
      <c r="L166" s="253"/>
      <c r="M166" s="254" t="s">
        <v>19</v>
      </c>
      <c r="N166" s="255" t="s">
        <v>42</v>
      </c>
      <c r="O166" s="84"/>
      <c r="P166" s="213">
        <f>O166*H166</f>
        <v>0</v>
      </c>
      <c r="Q166" s="213">
        <v>0.095799999999999996</v>
      </c>
      <c r="R166" s="213">
        <f>Q166*H166</f>
        <v>0.095799999999999996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263</v>
      </c>
      <c r="AT166" s="215" t="s">
        <v>259</v>
      </c>
      <c r="AU166" s="215" t="s">
        <v>147</v>
      </c>
      <c r="AY166" s="17" t="s">
        <v>138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147</v>
      </c>
      <c r="BK166" s="216">
        <f>ROUND(I166*H166,2)</f>
        <v>0</v>
      </c>
      <c r="BL166" s="17" t="s">
        <v>252</v>
      </c>
      <c r="BM166" s="215" t="s">
        <v>1314</v>
      </c>
    </row>
    <row r="167" s="2" customFormat="1">
      <c r="A167" s="38"/>
      <c r="B167" s="39"/>
      <c r="C167" s="40"/>
      <c r="D167" s="217" t="s">
        <v>149</v>
      </c>
      <c r="E167" s="40"/>
      <c r="F167" s="218" t="s">
        <v>1313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149</v>
      </c>
      <c r="AU167" s="17" t="s">
        <v>147</v>
      </c>
    </row>
    <row r="168" s="2" customFormat="1" ht="37.8" customHeight="1">
      <c r="A168" s="38"/>
      <c r="B168" s="39"/>
      <c r="C168" s="246" t="s">
        <v>326</v>
      </c>
      <c r="D168" s="246" t="s">
        <v>259</v>
      </c>
      <c r="E168" s="247" t="s">
        <v>1315</v>
      </c>
      <c r="F168" s="248" t="s">
        <v>1316</v>
      </c>
      <c r="G168" s="249" t="s">
        <v>278</v>
      </c>
      <c r="H168" s="250">
        <v>1</v>
      </c>
      <c r="I168" s="251"/>
      <c r="J168" s="252">
        <f>ROUND(I168*H168,2)</f>
        <v>0</v>
      </c>
      <c r="K168" s="248" t="s">
        <v>145</v>
      </c>
      <c r="L168" s="253"/>
      <c r="M168" s="254" t="s">
        <v>19</v>
      </c>
      <c r="N168" s="255" t="s">
        <v>42</v>
      </c>
      <c r="O168" s="84"/>
      <c r="P168" s="213">
        <f>O168*H168</f>
        <v>0</v>
      </c>
      <c r="Q168" s="213">
        <v>0.040000000000000001</v>
      </c>
      <c r="R168" s="213">
        <f>Q168*H168</f>
        <v>0.040000000000000001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263</v>
      </c>
      <c r="AT168" s="215" t="s">
        <v>259</v>
      </c>
      <c r="AU168" s="215" t="s">
        <v>147</v>
      </c>
      <c r="AY168" s="17" t="s">
        <v>138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147</v>
      </c>
      <c r="BK168" s="216">
        <f>ROUND(I168*H168,2)</f>
        <v>0</v>
      </c>
      <c r="BL168" s="17" t="s">
        <v>252</v>
      </c>
      <c r="BM168" s="215" t="s">
        <v>1317</v>
      </c>
    </row>
    <row r="169" s="2" customFormat="1">
      <c r="A169" s="38"/>
      <c r="B169" s="39"/>
      <c r="C169" s="40"/>
      <c r="D169" s="217" t="s">
        <v>149</v>
      </c>
      <c r="E169" s="40"/>
      <c r="F169" s="218" t="s">
        <v>1316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147</v>
      </c>
    </row>
    <row r="170" s="2" customFormat="1" ht="16.5" customHeight="1">
      <c r="A170" s="38"/>
      <c r="B170" s="39"/>
      <c r="C170" s="204" t="s">
        <v>332</v>
      </c>
      <c r="D170" s="204" t="s">
        <v>141</v>
      </c>
      <c r="E170" s="205" t="s">
        <v>1318</v>
      </c>
      <c r="F170" s="206" t="s">
        <v>1319</v>
      </c>
      <c r="G170" s="207" t="s">
        <v>278</v>
      </c>
      <c r="H170" s="208">
        <v>2</v>
      </c>
      <c r="I170" s="209"/>
      <c r="J170" s="210">
        <f>ROUND(I170*H170,2)</f>
        <v>0</v>
      </c>
      <c r="K170" s="206" t="s">
        <v>145</v>
      </c>
      <c r="L170" s="44"/>
      <c r="M170" s="211" t="s">
        <v>19</v>
      </c>
      <c r="N170" s="212" t="s">
        <v>42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252</v>
      </c>
      <c r="AT170" s="215" t="s">
        <v>141</v>
      </c>
      <c r="AU170" s="215" t="s">
        <v>147</v>
      </c>
      <c r="AY170" s="17" t="s">
        <v>138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147</v>
      </c>
      <c r="BK170" s="216">
        <f>ROUND(I170*H170,2)</f>
        <v>0</v>
      </c>
      <c r="BL170" s="17" t="s">
        <v>252</v>
      </c>
      <c r="BM170" s="215" t="s">
        <v>1320</v>
      </c>
    </row>
    <row r="171" s="2" customFormat="1">
      <c r="A171" s="38"/>
      <c r="B171" s="39"/>
      <c r="C171" s="40"/>
      <c r="D171" s="217" t="s">
        <v>149</v>
      </c>
      <c r="E171" s="40"/>
      <c r="F171" s="218" t="s">
        <v>1321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149</v>
      </c>
      <c r="AU171" s="17" t="s">
        <v>147</v>
      </c>
    </row>
    <row r="172" s="2" customFormat="1">
      <c r="A172" s="38"/>
      <c r="B172" s="39"/>
      <c r="C172" s="40"/>
      <c r="D172" s="222" t="s">
        <v>151</v>
      </c>
      <c r="E172" s="40"/>
      <c r="F172" s="223" t="s">
        <v>1322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151</v>
      </c>
      <c r="AU172" s="17" t="s">
        <v>147</v>
      </c>
    </row>
    <row r="173" s="2" customFormat="1" ht="16.5" customHeight="1">
      <c r="A173" s="38"/>
      <c r="B173" s="39"/>
      <c r="C173" s="246" t="s">
        <v>337</v>
      </c>
      <c r="D173" s="246" t="s">
        <v>259</v>
      </c>
      <c r="E173" s="247" t="s">
        <v>1323</v>
      </c>
      <c r="F173" s="248" t="s">
        <v>1324</v>
      </c>
      <c r="G173" s="249" t="s">
        <v>278</v>
      </c>
      <c r="H173" s="250">
        <v>2</v>
      </c>
      <c r="I173" s="251"/>
      <c r="J173" s="252">
        <f>ROUND(I173*H173,2)</f>
        <v>0</v>
      </c>
      <c r="K173" s="248" t="s">
        <v>145</v>
      </c>
      <c r="L173" s="253"/>
      <c r="M173" s="254" t="s">
        <v>19</v>
      </c>
      <c r="N173" s="255" t="s">
        <v>42</v>
      </c>
      <c r="O173" s="84"/>
      <c r="P173" s="213">
        <f>O173*H173</f>
        <v>0</v>
      </c>
      <c r="Q173" s="213">
        <v>3.0000000000000001E-05</v>
      </c>
      <c r="R173" s="213">
        <f>Q173*H173</f>
        <v>6.0000000000000002E-05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263</v>
      </c>
      <c r="AT173" s="215" t="s">
        <v>259</v>
      </c>
      <c r="AU173" s="215" t="s">
        <v>147</v>
      </c>
      <c r="AY173" s="17" t="s">
        <v>138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147</v>
      </c>
      <c r="BK173" s="216">
        <f>ROUND(I173*H173,2)</f>
        <v>0</v>
      </c>
      <c r="BL173" s="17" t="s">
        <v>252</v>
      </c>
      <c r="BM173" s="215" t="s">
        <v>1325</v>
      </c>
    </row>
    <row r="174" s="2" customFormat="1">
      <c r="A174" s="38"/>
      <c r="B174" s="39"/>
      <c r="C174" s="40"/>
      <c r="D174" s="217" t="s">
        <v>149</v>
      </c>
      <c r="E174" s="40"/>
      <c r="F174" s="218" t="s">
        <v>1324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147</v>
      </c>
    </row>
    <row r="175" s="2" customFormat="1" ht="16.5" customHeight="1">
      <c r="A175" s="38"/>
      <c r="B175" s="39"/>
      <c r="C175" s="246" t="s">
        <v>343</v>
      </c>
      <c r="D175" s="246" t="s">
        <v>259</v>
      </c>
      <c r="E175" s="247" t="s">
        <v>1326</v>
      </c>
      <c r="F175" s="248" t="s">
        <v>1327</v>
      </c>
      <c r="G175" s="249" t="s">
        <v>278</v>
      </c>
      <c r="H175" s="250">
        <v>2</v>
      </c>
      <c r="I175" s="251"/>
      <c r="J175" s="252">
        <f>ROUND(I175*H175,2)</f>
        <v>0</v>
      </c>
      <c r="K175" s="248" t="s">
        <v>145</v>
      </c>
      <c r="L175" s="253"/>
      <c r="M175" s="254" t="s">
        <v>19</v>
      </c>
      <c r="N175" s="255" t="s">
        <v>42</v>
      </c>
      <c r="O175" s="84"/>
      <c r="P175" s="213">
        <f>O175*H175</f>
        <v>0</v>
      </c>
      <c r="Q175" s="213">
        <v>5.0000000000000002E-05</v>
      </c>
      <c r="R175" s="213">
        <f>Q175*H175</f>
        <v>0.00010000000000000001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263</v>
      </c>
      <c r="AT175" s="215" t="s">
        <v>259</v>
      </c>
      <c r="AU175" s="215" t="s">
        <v>147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147</v>
      </c>
      <c r="BK175" s="216">
        <f>ROUND(I175*H175,2)</f>
        <v>0</v>
      </c>
      <c r="BL175" s="17" t="s">
        <v>252</v>
      </c>
      <c r="BM175" s="215" t="s">
        <v>1328</v>
      </c>
    </row>
    <row r="176" s="2" customFormat="1">
      <c r="A176" s="38"/>
      <c r="B176" s="39"/>
      <c r="C176" s="40"/>
      <c r="D176" s="217" t="s">
        <v>149</v>
      </c>
      <c r="E176" s="40"/>
      <c r="F176" s="218" t="s">
        <v>1327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147</v>
      </c>
    </row>
    <row r="177" s="2" customFormat="1" ht="16.5" customHeight="1">
      <c r="A177" s="38"/>
      <c r="B177" s="39"/>
      <c r="C177" s="204" t="s">
        <v>349</v>
      </c>
      <c r="D177" s="204" t="s">
        <v>141</v>
      </c>
      <c r="E177" s="205" t="s">
        <v>1102</v>
      </c>
      <c r="F177" s="206" t="s">
        <v>1103</v>
      </c>
      <c r="G177" s="207" t="s">
        <v>278</v>
      </c>
      <c r="H177" s="208">
        <v>5</v>
      </c>
      <c r="I177" s="209"/>
      <c r="J177" s="210">
        <f>ROUND(I177*H177,2)</f>
        <v>0</v>
      </c>
      <c r="K177" s="206" t="s">
        <v>145</v>
      </c>
      <c r="L177" s="44"/>
      <c r="M177" s="211" t="s">
        <v>19</v>
      </c>
      <c r="N177" s="212" t="s">
        <v>42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252</v>
      </c>
      <c r="AT177" s="215" t="s">
        <v>141</v>
      </c>
      <c r="AU177" s="215" t="s">
        <v>147</v>
      </c>
      <c r="AY177" s="17" t="s">
        <v>138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147</v>
      </c>
      <c r="BK177" s="216">
        <f>ROUND(I177*H177,2)</f>
        <v>0</v>
      </c>
      <c r="BL177" s="17" t="s">
        <v>252</v>
      </c>
      <c r="BM177" s="215" t="s">
        <v>1329</v>
      </c>
    </row>
    <row r="178" s="2" customFormat="1">
      <c r="A178" s="38"/>
      <c r="B178" s="39"/>
      <c r="C178" s="40"/>
      <c r="D178" s="217" t="s">
        <v>149</v>
      </c>
      <c r="E178" s="40"/>
      <c r="F178" s="218" t="s">
        <v>1105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149</v>
      </c>
      <c r="AU178" s="17" t="s">
        <v>147</v>
      </c>
    </row>
    <row r="179" s="2" customFormat="1">
      <c r="A179" s="38"/>
      <c r="B179" s="39"/>
      <c r="C179" s="40"/>
      <c r="D179" s="222" t="s">
        <v>151</v>
      </c>
      <c r="E179" s="40"/>
      <c r="F179" s="223" t="s">
        <v>1106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151</v>
      </c>
      <c r="AU179" s="17" t="s">
        <v>147</v>
      </c>
    </row>
    <row r="180" s="2" customFormat="1" ht="16.5" customHeight="1">
      <c r="A180" s="38"/>
      <c r="B180" s="39"/>
      <c r="C180" s="246" t="s">
        <v>355</v>
      </c>
      <c r="D180" s="246" t="s">
        <v>259</v>
      </c>
      <c r="E180" s="247" t="s">
        <v>1330</v>
      </c>
      <c r="F180" s="248" t="s">
        <v>1331</v>
      </c>
      <c r="G180" s="249" t="s">
        <v>278</v>
      </c>
      <c r="H180" s="250">
        <v>5</v>
      </c>
      <c r="I180" s="251"/>
      <c r="J180" s="252">
        <f>ROUND(I180*H180,2)</f>
        <v>0</v>
      </c>
      <c r="K180" s="248" t="s">
        <v>145</v>
      </c>
      <c r="L180" s="253"/>
      <c r="M180" s="254" t="s">
        <v>19</v>
      </c>
      <c r="N180" s="255" t="s">
        <v>42</v>
      </c>
      <c r="O180" s="84"/>
      <c r="P180" s="213">
        <f>O180*H180</f>
        <v>0</v>
      </c>
      <c r="Q180" s="213">
        <v>5.0000000000000002E-05</v>
      </c>
      <c r="R180" s="213">
        <f>Q180*H180</f>
        <v>0.00025000000000000001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263</v>
      </c>
      <c r="AT180" s="215" t="s">
        <v>259</v>
      </c>
      <c r="AU180" s="215" t="s">
        <v>147</v>
      </c>
      <c r="AY180" s="17" t="s">
        <v>138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147</v>
      </c>
      <c r="BK180" s="216">
        <f>ROUND(I180*H180,2)</f>
        <v>0</v>
      </c>
      <c r="BL180" s="17" t="s">
        <v>252</v>
      </c>
      <c r="BM180" s="215" t="s">
        <v>1332</v>
      </c>
    </row>
    <row r="181" s="2" customFormat="1">
      <c r="A181" s="38"/>
      <c r="B181" s="39"/>
      <c r="C181" s="40"/>
      <c r="D181" s="217" t="s">
        <v>149</v>
      </c>
      <c r="E181" s="40"/>
      <c r="F181" s="218" t="s">
        <v>1331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149</v>
      </c>
      <c r="AU181" s="17" t="s">
        <v>147</v>
      </c>
    </row>
    <row r="182" s="2" customFormat="1" ht="16.5" customHeight="1">
      <c r="A182" s="38"/>
      <c r="B182" s="39"/>
      <c r="C182" s="246" t="s">
        <v>361</v>
      </c>
      <c r="D182" s="246" t="s">
        <v>259</v>
      </c>
      <c r="E182" s="247" t="s">
        <v>1333</v>
      </c>
      <c r="F182" s="248" t="s">
        <v>1334</v>
      </c>
      <c r="G182" s="249" t="s">
        <v>278</v>
      </c>
      <c r="H182" s="250">
        <v>5</v>
      </c>
      <c r="I182" s="251"/>
      <c r="J182" s="252">
        <f>ROUND(I182*H182,2)</f>
        <v>0</v>
      </c>
      <c r="K182" s="248" t="s">
        <v>145</v>
      </c>
      <c r="L182" s="253"/>
      <c r="M182" s="254" t="s">
        <v>19</v>
      </c>
      <c r="N182" s="255" t="s">
        <v>42</v>
      </c>
      <c r="O182" s="84"/>
      <c r="P182" s="213">
        <f>O182*H182</f>
        <v>0</v>
      </c>
      <c r="Q182" s="213">
        <v>3.0000000000000001E-05</v>
      </c>
      <c r="R182" s="213">
        <f>Q182*H182</f>
        <v>0.00015000000000000001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263</v>
      </c>
      <c r="AT182" s="215" t="s">
        <v>259</v>
      </c>
      <c r="AU182" s="215" t="s">
        <v>147</v>
      </c>
      <c r="AY182" s="17" t="s">
        <v>138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147</v>
      </c>
      <c r="BK182" s="216">
        <f>ROUND(I182*H182,2)</f>
        <v>0</v>
      </c>
      <c r="BL182" s="17" t="s">
        <v>252</v>
      </c>
      <c r="BM182" s="215" t="s">
        <v>1335</v>
      </c>
    </row>
    <row r="183" s="2" customFormat="1">
      <c r="A183" s="38"/>
      <c r="B183" s="39"/>
      <c r="C183" s="40"/>
      <c r="D183" s="217" t="s">
        <v>149</v>
      </c>
      <c r="E183" s="40"/>
      <c r="F183" s="218" t="s">
        <v>1334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147</v>
      </c>
    </row>
    <row r="184" s="2" customFormat="1" ht="21.75" customHeight="1">
      <c r="A184" s="38"/>
      <c r="B184" s="39"/>
      <c r="C184" s="204" t="s">
        <v>367</v>
      </c>
      <c r="D184" s="204" t="s">
        <v>141</v>
      </c>
      <c r="E184" s="205" t="s">
        <v>1336</v>
      </c>
      <c r="F184" s="206" t="s">
        <v>1337</v>
      </c>
      <c r="G184" s="207" t="s">
        <v>278</v>
      </c>
      <c r="H184" s="208">
        <v>7</v>
      </c>
      <c r="I184" s="209"/>
      <c r="J184" s="210">
        <f>ROUND(I184*H184,2)</f>
        <v>0</v>
      </c>
      <c r="K184" s="206" t="s">
        <v>145</v>
      </c>
      <c r="L184" s="44"/>
      <c r="M184" s="211" t="s">
        <v>19</v>
      </c>
      <c r="N184" s="212" t="s">
        <v>42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4.8000000000000001E-05</v>
      </c>
      <c r="T184" s="214">
        <f>S184*H184</f>
        <v>0.00033600000000000004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252</v>
      </c>
      <c r="AT184" s="215" t="s">
        <v>141</v>
      </c>
      <c r="AU184" s="215" t="s">
        <v>147</v>
      </c>
      <c r="AY184" s="17" t="s">
        <v>138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147</v>
      </c>
      <c r="BK184" s="216">
        <f>ROUND(I184*H184,2)</f>
        <v>0</v>
      </c>
      <c r="BL184" s="17" t="s">
        <v>252</v>
      </c>
      <c r="BM184" s="215" t="s">
        <v>1338</v>
      </c>
    </row>
    <row r="185" s="2" customFormat="1">
      <c r="A185" s="38"/>
      <c r="B185" s="39"/>
      <c r="C185" s="40"/>
      <c r="D185" s="217" t="s">
        <v>149</v>
      </c>
      <c r="E185" s="40"/>
      <c r="F185" s="218" t="s">
        <v>1339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147</v>
      </c>
    </row>
    <row r="186" s="2" customFormat="1">
      <c r="A186" s="38"/>
      <c r="B186" s="39"/>
      <c r="C186" s="40"/>
      <c r="D186" s="222" t="s">
        <v>151</v>
      </c>
      <c r="E186" s="40"/>
      <c r="F186" s="223" t="s">
        <v>1340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151</v>
      </c>
      <c r="AU186" s="17" t="s">
        <v>147</v>
      </c>
    </row>
    <row r="187" s="2" customFormat="1" ht="24.15" customHeight="1">
      <c r="A187" s="38"/>
      <c r="B187" s="39"/>
      <c r="C187" s="204" t="s">
        <v>373</v>
      </c>
      <c r="D187" s="204" t="s">
        <v>141</v>
      </c>
      <c r="E187" s="205" t="s">
        <v>1341</v>
      </c>
      <c r="F187" s="206" t="s">
        <v>1342</v>
      </c>
      <c r="G187" s="207" t="s">
        <v>278</v>
      </c>
      <c r="H187" s="208">
        <v>7</v>
      </c>
      <c r="I187" s="209"/>
      <c r="J187" s="210">
        <f>ROUND(I187*H187,2)</f>
        <v>0</v>
      </c>
      <c r="K187" s="206" t="s">
        <v>145</v>
      </c>
      <c r="L187" s="44"/>
      <c r="M187" s="211" t="s">
        <v>19</v>
      </c>
      <c r="N187" s="212" t="s">
        <v>42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0.001</v>
      </c>
      <c r="T187" s="214">
        <f>S187*H187</f>
        <v>0.0070000000000000001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252</v>
      </c>
      <c r="AT187" s="215" t="s">
        <v>141</v>
      </c>
      <c r="AU187" s="215" t="s">
        <v>147</v>
      </c>
      <c r="AY187" s="17" t="s">
        <v>138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147</v>
      </c>
      <c r="BK187" s="216">
        <f>ROUND(I187*H187,2)</f>
        <v>0</v>
      </c>
      <c r="BL187" s="17" t="s">
        <v>252</v>
      </c>
      <c r="BM187" s="215" t="s">
        <v>1343</v>
      </c>
    </row>
    <row r="188" s="2" customFormat="1">
      <c r="A188" s="38"/>
      <c r="B188" s="39"/>
      <c r="C188" s="40"/>
      <c r="D188" s="217" t="s">
        <v>149</v>
      </c>
      <c r="E188" s="40"/>
      <c r="F188" s="218" t="s">
        <v>1344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147</v>
      </c>
    </row>
    <row r="189" s="2" customFormat="1">
      <c r="A189" s="38"/>
      <c r="B189" s="39"/>
      <c r="C189" s="40"/>
      <c r="D189" s="222" t="s">
        <v>151</v>
      </c>
      <c r="E189" s="40"/>
      <c r="F189" s="223" t="s">
        <v>1345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151</v>
      </c>
      <c r="AU189" s="17" t="s">
        <v>147</v>
      </c>
    </row>
    <row r="190" s="2" customFormat="1" ht="24.15" customHeight="1">
      <c r="A190" s="38"/>
      <c r="B190" s="39"/>
      <c r="C190" s="204" t="s">
        <v>263</v>
      </c>
      <c r="D190" s="204" t="s">
        <v>141</v>
      </c>
      <c r="E190" s="205" t="s">
        <v>1169</v>
      </c>
      <c r="F190" s="206" t="s">
        <v>1170</v>
      </c>
      <c r="G190" s="207" t="s">
        <v>278</v>
      </c>
      <c r="H190" s="208">
        <v>7</v>
      </c>
      <c r="I190" s="209"/>
      <c r="J190" s="210">
        <f>ROUND(I190*H190,2)</f>
        <v>0</v>
      </c>
      <c r="K190" s="206" t="s">
        <v>145</v>
      </c>
      <c r="L190" s="44"/>
      <c r="M190" s="211" t="s">
        <v>19</v>
      </c>
      <c r="N190" s="212" t="s">
        <v>42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252</v>
      </c>
      <c r="AT190" s="215" t="s">
        <v>141</v>
      </c>
      <c r="AU190" s="215" t="s">
        <v>147</v>
      </c>
      <c r="AY190" s="17" t="s">
        <v>138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147</v>
      </c>
      <c r="BK190" s="216">
        <f>ROUND(I190*H190,2)</f>
        <v>0</v>
      </c>
      <c r="BL190" s="17" t="s">
        <v>252</v>
      </c>
      <c r="BM190" s="215" t="s">
        <v>1346</v>
      </c>
    </row>
    <row r="191" s="2" customFormat="1">
      <c r="A191" s="38"/>
      <c r="B191" s="39"/>
      <c r="C191" s="40"/>
      <c r="D191" s="217" t="s">
        <v>149</v>
      </c>
      <c r="E191" s="40"/>
      <c r="F191" s="218" t="s">
        <v>1172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147</v>
      </c>
    </row>
    <row r="192" s="2" customFormat="1">
      <c r="A192" s="38"/>
      <c r="B192" s="39"/>
      <c r="C192" s="40"/>
      <c r="D192" s="222" t="s">
        <v>151</v>
      </c>
      <c r="E192" s="40"/>
      <c r="F192" s="223" t="s">
        <v>1173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151</v>
      </c>
      <c r="AU192" s="17" t="s">
        <v>147</v>
      </c>
    </row>
    <row r="193" s="2" customFormat="1" ht="16.5" customHeight="1">
      <c r="A193" s="38"/>
      <c r="B193" s="39"/>
      <c r="C193" s="246" t="s">
        <v>384</v>
      </c>
      <c r="D193" s="246" t="s">
        <v>259</v>
      </c>
      <c r="E193" s="247" t="s">
        <v>1182</v>
      </c>
      <c r="F193" s="248" t="s">
        <v>1183</v>
      </c>
      <c r="G193" s="249" t="s">
        <v>278</v>
      </c>
      <c r="H193" s="250">
        <v>7</v>
      </c>
      <c r="I193" s="251"/>
      <c r="J193" s="252">
        <f>ROUND(I193*H193,2)</f>
        <v>0</v>
      </c>
      <c r="K193" s="248" t="s">
        <v>145</v>
      </c>
      <c r="L193" s="253"/>
      <c r="M193" s="254" t="s">
        <v>19</v>
      </c>
      <c r="N193" s="255" t="s">
        <v>42</v>
      </c>
      <c r="O193" s="84"/>
      <c r="P193" s="213">
        <f>O193*H193</f>
        <v>0</v>
      </c>
      <c r="Q193" s="213">
        <v>0.0012999999999999999</v>
      </c>
      <c r="R193" s="213">
        <f>Q193*H193</f>
        <v>0.0091000000000000004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263</v>
      </c>
      <c r="AT193" s="215" t="s">
        <v>259</v>
      </c>
      <c r="AU193" s="215" t="s">
        <v>147</v>
      </c>
      <c r="AY193" s="17" t="s">
        <v>138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147</v>
      </c>
      <c r="BK193" s="216">
        <f>ROUND(I193*H193,2)</f>
        <v>0</v>
      </c>
      <c r="BL193" s="17" t="s">
        <v>252</v>
      </c>
      <c r="BM193" s="215" t="s">
        <v>1347</v>
      </c>
    </row>
    <row r="194" s="2" customFormat="1">
      <c r="A194" s="38"/>
      <c r="B194" s="39"/>
      <c r="C194" s="40"/>
      <c r="D194" s="217" t="s">
        <v>149</v>
      </c>
      <c r="E194" s="40"/>
      <c r="F194" s="218" t="s">
        <v>1183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147</v>
      </c>
    </row>
    <row r="195" s="2" customFormat="1" ht="16.5" customHeight="1">
      <c r="A195" s="38"/>
      <c r="B195" s="39"/>
      <c r="C195" s="204" t="s">
        <v>388</v>
      </c>
      <c r="D195" s="204" t="s">
        <v>141</v>
      </c>
      <c r="E195" s="205" t="s">
        <v>1348</v>
      </c>
      <c r="F195" s="206" t="s">
        <v>1349</v>
      </c>
      <c r="G195" s="207" t="s">
        <v>278</v>
      </c>
      <c r="H195" s="208">
        <v>1</v>
      </c>
      <c r="I195" s="209"/>
      <c r="J195" s="210">
        <f>ROUND(I195*H195,2)</f>
        <v>0</v>
      </c>
      <c r="K195" s="206" t="s">
        <v>145</v>
      </c>
      <c r="L195" s="44"/>
      <c r="M195" s="211" t="s">
        <v>19</v>
      </c>
      <c r="N195" s="212" t="s">
        <v>42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252</v>
      </c>
      <c r="AT195" s="215" t="s">
        <v>141</v>
      </c>
      <c r="AU195" s="215" t="s">
        <v>147</v>
      </c>
      <c r="AY195" s="17" t="s">
        <v>138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147</v>
      </c>
      <c r="BK195" s="216">
        <f>ROUND(I195*H195,2)</f>
        <v>0</v>
      </c>
      <c r="BL195" s="17" t="s">
        <v>252</v>
      </c>
      <c r="BM195" s="215" t="s">
        <v>1350</v>
      </c>
    </row>
    <row r="196" s="2" customFormat="1">
      <c r="A196" s="38"/>
      <c r="B196" s="39"/>
      <c r="C196" s="40"/>
      <c r="D196" s="217" t="s">
        <v>149</v>
      </c>
      <c r="E196" s="40"/>
      <c r="F196" s="218" t="s">
        <v>1351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149</v>
      </c>
      <c r="AU196" s="17" t="s">
        <v>147</v>
      </c>
    </row>
    <row r="197" s="2" customFormat="1">
      <c r="A197" s="38"/>
      <c r="B197" s="39"/>
      <c r="C197" s="40"/>
      <c r="D197" s="222" t="s">
        <v>151</v>
      </c>
      <c r="E197" s="40"/>
      <c r="F197" s="223" t="s">
        <v>1352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151</v>
      </c>
      <c r="AU197" s="17" t="s">
        <v>147</v>
      </c>
    </row>
    <row r="198" s="2" customFormat="1" ht="16.5" customHeight="1">
      <c r="A198" s="38"/>
      <c r="B198" s="39"/>
      <c r="C198" s="204" t="s">
        <v>396</v>
      </c>
      <c r="D198" s="204" t="s">
        <v>141</v>
      </c>
      <c r="E198" s="205" t="s">
        <v>1190</v>
      </c>
      <c r="F198" s="206" t="s">
        <v>1191</v>
      </c>
      <c r="G198" s="207" t="s">
        <v>215</v>
      </c>
      <c r="H198" s="208">
        <v>0.17000000000000001</v>
      </c>
      <c r="I198" s="209"/>
      <c r="J198" s="210">
        <f>ROUND(I198*H198,2)</f>
        <v>0</v>
      </c>
      <c r="K198" s="206" t="s">
        <v>145</v>
      </c>
      <c r="L198" s="44"/>
      <c r="M198" s="211" t="s">
        <v>19</v>
      </c>
      <c r="N198" s="212" t="s">
        <v>42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252</v>
      </c>
      <c r="AT198" s="215" t="s">
        <v>141</v>
      </c>
      <c r="AU198" s="215" t="s">
        <v>147</v>
      </c>
      <c r="AY198" s="17" t="s">
        <v>138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147</v>
      </c>
      <c r="BK198" s="216">
        <f>ROUND(I198*H198,2)</f>
        <v>0</v>
      </c>
      <c r="BL198" s="17" t="s">
        <v>252</v>
      </c>
      <c r="BM198" s="215" t="s">
        <v>1353</v>
      </c>
    </row>
    <row r="199" s="2" customFormat="1">
      <c r="A199" s="38"/>
      <c r="B199" s="39"/>
      <c r="C199" s="40"/>
      <c r="D199" s="217" t="s">
        <v>149</v>
      </c>
      <c r="E199" s="40"/>
      <c r="F199" s="218" t="s">
        <v>1193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147</v>
      </c>
    </row>
    <row r="200" s="2" customFormat="1">
      <c r="A200" s="38"/>
      <c r="B200" s="39"/>
      <c r="C200" s="40"/>
      <c r="D200" s="222" t="s">
        <v>151</v>
      </c>
      <c r="E200" s="40"/>
      <c r="F200" s="223" t="s">
        <v>1194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151</v>
      </c>
      <c r="AU200" s="17" t="s">
        <v>147</v>
      </c>
    </row>
    <row r="201" s="12" customFormat="1" ht="22.8" customHeight="1">
      <c r="A201" s="12"/>
      <c r="B201" s="188"/>
      <c r="C201" s="189"/>
      <c r="D201" s="190" t="s">
        <v>69</v>
      </c>
      <c r="E201" s="202" t="s">
        <v>1354</v>
      </c>
      <c r="F201" s="202" t="s">
        <v>1355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SUM(P202:P252)</f>
        <v>0</v>
      </c>
      <c r="Q201" s="196"/>
      <c r="R201" s="197">
        <f>SUM(R202:R252)</f>
        <v>0.0071000000000000004</v>
      </c>
      <c r="S201" s="196"/>
      <c r="T201" s="198">
        <f>SUM(T202:T252)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147</v>
      </c>
      <c r="AT201" s="200" t="s">
        <v>69</v>
      </c>
      <c r="AU201" s="200" t="s">
        <v>78</v>
      </c>
      <c r="AY201" s="199" t="s">
        <v>138</v>
      </c>
      <c r="BK201" s="201">
        <f>SUM(BK202:BK252)</f>
        <v>0</v>
      </c>
    </row>
    <row r="202" s="2" customFormat="1" ht="16.5" customHeight="1">
      <c r="A202" s="38"/>
      <c r="B202" s="39"/>
      <c r="C202" s="204" t="s">
        <v>404</v>
      </c>
      <c r="D202" s="204" t="s">
        <v>141</v>
      </c>
      <c r="E202" s="205" t="s">
        <v>1356</v>
      </c>
      <c r="F202" s="206" t="s">
        <v>1357</v>
      </c>
      <c r="G202" s="207" t="s">
        <v>197</v>
      </c>
      <c r="H202" s="208">
        <v>40</v>
      </c>
      <c r="I202" s="209"/>
      <c r="J202" s="210">
        <f>ROUND(I202*H202,2)</f>
        <v>0</v>
      </c>
      <c r="K202" s="206" t="s">
        <v>145</v>
      </c>
      <c r="L202" s="44"/>
      <c r="M202" s="211" t="s">
        <v>19</v>
      </c>
      <c r="N202" s="212" t="s">
        <v>42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252</v>
      </c>
      <c r="AT202" s="215" t="s">
        <v>141</v>
      </c>
      <c r="AU202" s="215" t="s">
        <v>147</v>
      </c>
      <c r="AY202" s="17" t="s">
        <v>138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147</v>
      </c>
      <c r="BK202" s="216">
        <f>ROUND(I202*H202,2)</f>
        <v>0</v>
      </c>
      <c r="BL202" s="17" t="s">
        <v>252</v>
      </c>
      <c r="BM202" s="215" t="s">
        <v>1358</v>
      </c>
    </row>
    <row r="203" s="2" customFormat="1">
      <c r="A203" s="38"/>
      <c r="B203" s="39"/>
      <c r="C203" s="40"/>
      <c r="D203" s="217" t="s">
        <v>149</v>
      </c>
      <c r="E203" s="40"/>
      <c r="F203" s="218" t="s">
        <v>1359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147</v>
      </c>
    </row>
    <row r="204" s="2" customFormat="1">
      <c r="A204" s="38"/>
      <c r="B204" s="39"/>
      <c r="C204" s="40"/>
      <c r="D204" s="222" t="s">
        <v>151</v>
      </c>
      <c r="E204" s="40"/>
      <c r="F204" s="223" t="s">
        <v>1360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151</v>
      </c>
      <c r="AU204" s="17" t="s">
        <v>147</v>
      </c>
    </row>
    <row r="205" s="2" customFormat="1" ht="16.5" customHeight="1">
      <c r="A205" s="38"/>
      <c r="B205" s="39"/>
      <c r="C205" s="246" t="s">
        <v>411</v>
      </c>
      <c r="D205" s="246" t="s">
        <v>259</v>
      </c>
      <c r="E205" s="247" t="s">
        <v>1361</v>
      </c>
      <c r="F205" s="248" t="s">
        <v>1362</v>
      </c>
      <c r="G205" s="249" t="s">
        <v>197</v>
      </c>
      <c r="H205" s="250">
        <v>42</v>
      </c>
      <c r="I205" s="251"/>
      <c r="J205" s="252">
        <f>ROUND(I205*H205,2)</f>
        <v>0</v>
      </c>
      <c r="K205" s="248" t="s">
        <v>145</v>
      </c>
      <c r="L205" s="253"/>
      <c r="M205" s="254" t="s">
        <v>19</v>
      </c>
      <c r="N205" s="255" t="s">
        <v>42</v>
      </c>
      <c r="O205" s="84"/>
      <c r="P205" s="213">
        <f>O205*H205</f>
        <v>0</v>
      </c>
      <c r="Q205" s="213">
        <v>6.0000000000000002E-05</v>
      </c>
      <c r="R205" s="213">
        <f>Q205*H205</f>
        <v>0.0025200000000000001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263</v>
      </c>
      <c r="AT205" s="215" t="s">
        <v>259</v>
      </c>
      <c r="AU205" s="215" t="s">
        <v>147</v>
      </c>
      <c r="AY205" s="17" t="s">
        <v>138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147</v>
      </c>
      <c r="BK205" s="216">
        <f>ROUND(I205*H205,2)</f>
        <v>0</v>
      </c>
      <c r="BL205" s="17" t="s">
        <v>252</v>
      </c>
      <c r="BM205" s="215" t="s">
        <v>1363</v>
      </c>
    </row>
    <row r="206" s="2" customFormat="1">
      <c r="A206" s="38"/>
      <c r="B206" s="39"/>
      <c r="C206" s="40"/>
      <c r="D206" s="217" t="s">
        <v>149</v>
      </c>
      <c r="E206" s="40"/>
      <c r="F206" s="218" t="s">
        <v>1362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147</v>
      </c>
    </row>
    <row r="207" s="13" customFormat="1">
      <c r="A207" s="13"/>
      <c r="B207" s="224"/>
      <c r="C207" s="225"/>
      <c r="D207" s="217" t="s">
        <v>153</v>
      </c>
      <c r="E207" s="225"/>
      <c r="F207" s="227" t="s">
        <v>1364</v>
      </c>
      <c r="G207" s="225"/>
      <c r="H207" s="228">
        <v>42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153</v>
      </c>
      <c r="AU207" s="234" t="s">
        <v>147</v>
      </c>
      <c r="AV207" s="13" t="s">
        <v>147</v>
      </c>
      <c r="AW207" s="13" t="s">
        <v>4</v>
      </c>
      <c r="AX207" s="13" t="s">
        <v>78</v>
      </c>
      <c r="AY207" s="234" t="s">
        <v>138</v>
      </c>
    </row>
    <row r="208" s="2" customFormat="1" ht="16.5" customHeight="1">
      <c r="A208" s="38"/>
      <c r="B208" s="39"/>
      <c r="C208" s="204" t="s">
        <v>415</v>
      </c>
      <c r="D208" s="204" t="s">
        <v>141</v>
      </c>
      <c r="E208" s="205" t="s">
        <v>1365</v>
      </c>
      <c r="F208" s="206" t="s">
        <v>1366</v>
      </c>
      <c r="G208" s="207" t="s">
        <v>278</v>
      </c>
      <c r="H208" s="208">
        <v>12</v>
      </c>
      <c r="I208" s="209"/>
      <c r="J208" s="210">
        <f>ROUND(I208*H208,2)</f>
        <v>0</v>
      </c>
      <c r="K208" s="206" t="s">
        <v>145</v>
      </c>
      <c r="L208" s="44"/>
      <c r="M208" s="211" t="s">
        <v>19</v>
      </c>
      <c r="N208" s="212" t="s">
        <v>42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252</v>
      </c>
      <c r="AT208" s="215" t="s">
        <v>141</v>
      </c>
      <c r="AU208" s="215" t="s">
        <v>147</v>
      </c>
      <c r="AY208" s="17" t="s">
        <v>138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147</v>
      </c>
      <c r="BK208" s="216">
        <f>ROUND(I208*H208,2)</f>
        <v>0</v>
      </c>
      <c r="BL208" s="17" t="s">
        <v>252</v>
      </c>
      <c r="BM208" s="215" t="s">
        <v>1367</v>
      </c>
    </row>
    <row r="209" s="2" customFormat="1">
      <c r="A209" s="38"/>
      <c r="B209" s="39"/>
      <c r="C209" s="40"/>
      <c r="D209" s="217" t="s">
        <v>149</v>
      </c>
      <c r="E209" s="40"/>
      <c r="F209" s="218" t="s">
        <v>1368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149</v>
      </c>
      <c r="AU209" s="17" t="s">
        <v>147</v>
      </c>
    </row>
    <row r="210" s="2" customFormat="1">
      <c r="A210" s="38"/>
      <c r="B210" s="39"/>
      <c r="C210" s="40"/>
      <c r="D210" s="222" t="s">
        <v>151</v>
      </c>
      <c r="E210" s="40"/>
      <c r="F210" s="223" t="s">
        <v>1369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151</v>
      </c>
      <c r="AU210" s="17" t="s">
        <v>147</v>
      </c>
    </row>
    <row r="211" s="2" customFormat="1" ht="16.5" customHeight="1">
      <c r="A211" s="38"/>
      <c r="B211" s="39"/>
      <c r="C211" s="246" t="s">
        <v>422</v>
      </c>
      <c r="D211" s="246" t="s">
        <v>259</v>
      </c>
      <c r="E211" s="247" t="s">
        <v>1370</v>
      </c>
      <c r="F211" s="248" t="s">
        <v>1371</v>
      </c>
      <c r="G211" s="249" t="s">
        <v>278</v>
      </c>
      <c r="H211" s="250">
        <v>12</v>
      </c>
      <c r="I211" s="251"/>
      <c r="J211" s="252">
        <f>ROUND(I211*H211,2)</f>
        <v>0</v>
      </c>
      <c r="K211" s="248" t="s">
        <v>145</v>
      </c>
      <c r="L211" s="253"/>
      <c r="M211" s="254" t="s">
        <v>19</v>
      </c>
      <c r="N211" s="255" t="s">
        <v>42</v>
      </c>
      <c r="O211" s="84"/>
      <c r="P211" s="213">
        <f>O211*H211</f>
        <v>0</v>
      </c>
      <c r="Q211" s="213">
        <v>9.0000000000000006E-05</v>
      </c>
      <c r="R211" s="213">
        <f>Q211*H211</f>
        <v>0.00108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263</v>
      </c>
      <c r="AT211" s="215" t="s">
        <v>259</v>
      </c>
      <c r="AU211" s="215" t="s">
        <v>147</v>
      </c>
      <c r="AY211" s="17" t="s">
        <v>138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147</v>
      </c>
      <c r="BK211" s="216">
        <f>ROUND(I211*H211,2)</f>
        <v>0</v>
      </c>
      <c r="BL211" s="17" t="s">
        <v>252</v>
      </c>
      <c r="BM211" s="215" t="s">
        <v>1372</v>
      </c>
    </row>
    <row r="212" s="2" customFormat="1">
      <c r="A212" s="38"/>
      <c r="B212" s="39"/>
      <c r="C212" s="40"/>
      <c r="D212" s="217" t="s">
        <v>149</v>
      </c>
      <c r="E212" s="40"/>
      <c r="F212" s="218" t="s">
        <v>1371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149</v>
      </c>
      <c r="AU212" s="17" t="s">
        <v>147</v>
      </c>
    </row>
    <row r="213" s="2" customFormat="1" ht="16.5" customHeight="1">
      <c r="A213" s="38"/>
      <c r="B213" s="39"/>
      <c r="C213" s="204" t="s">
        <v>427</v>
      </c>
      <c r="D213" s="204" t="s">
        <v>141</v>
      </c>
      <c r="E213" s="205" t="s">
        <v>1373</v>
      </c>
      <c r="F213" s="206" t="s">
        <v>1374</v>
      </c>
      <c r="G213" s="207" t="s">
        <v>197</v>
      </c>
      <c r="H213" s="208">
        <v>40</v>
      </c>
      <c r="I213" s="209"/>
      <c r="J213" s="210">
        <f>ROUND(I213*H213,2)</f>
        <v>0</v>
      </c>
      <c r="K213" s="206" t="s">
        <v>145</v>
      </c>
      <c r="L213" s="44"/>
      <c r="M213" s="211" t="s">
        <v>19</v>
      </c>
      <c r="N213" s="212" t="s">
        <v>42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252</v>
      </c>
      <c r="AT213" s="215" t="s">
        <v>141</v>
      </c>
      <c r="AU213" s="215" t="s">
        <v>147</v>
      </c>
      <c r="AY213" s="17" t="s">
        <v>138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147</v>
      </c>
      <c r="BK213" s="216">
        <f>ROUND(I213*H213,2)</f>
        <v>0</v>
      </c>
      <c r="BL213" s="17" t="s">
        <v>252</v>
      </c>
      <c r="BM213" s="215" t="s">
        <v>1375</v>
      </c>
    </row>
    <row r="214" s="2" customFormat="1">
      <c r="A214" s="38"/>
      <c r="B214" s="39"/>
      <c r="C214" s="40"/>
      <c r="D214" s="217" t="s">
        <v>149</v>
      </c>
      <c r="E214" s="40"/>
      <c r="F214" s="218" t="s">
        <v>1374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149</v>
      </c>
      <c r="AU214" s="17" t="s">
        <v>147</v>
      </c>
    </row>
    <row r="215" s="2" customFormat="1">
      <c r="A215" s="38"/>
      <c r="B215" s="39"/>
      <c r="C215" s="40"/>
      <c r="D215" s="222" t="s">
        <v>151</v>
      </c>
      <c r="E215" s="40"/>
      <c r="F215" s="223" t="s">
        <v>1376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151</v>
      </c>
      <c r="AU215" s="17" t="s">
        <v>147</v>
      </c>
    </row>
    <row r="216" s="2" customFormat="1" ht="16.5" customHeight="1">
      <c r="A216" s="38"/>
      <c r="B216" s="39"/>
      <c r="C216" s="246" t="s">
        <v>433</v>
      </c>
      <c r="D216" s="246" t="s">
        <v>259</v>
      </c>
      <c r="E216" s="247" t="s">
        <v>1377</v>
      </c>
      <c r="F216" s="248" t="s">
        <v>1378</v>
      </c>
      <c r="G216" s="249" t="s">
        <v>197</v>
      </c>
      <c r="H216" s="250">
        <v>48</v>
      </c>
      <c r="I216" s="251"/>
      <c r="J216" s="252">
        <f>ROUND(I216*H216,2)</f>
        <v>0</v>
      </c>
      <c r="K216" s="248" t="s">
        <v>19</v>
      </c>
      <c r="L216" s="253"/>
      <c r="M216" s="254" t="s">
        <v>19</v>
      </c>
      <c r="N216" s="255" t="s">
        <v>42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263</v>
      </c>
      <c r="AT216" s="215" t="s">
        <v>259</v>
      </c>
      <c r="AU216" s="215" t="s">
        <v>147</v>
      </c>
      <c r="AY216" s="17" t="s">
        <v>138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147</v>
      </c>
      <c r="BK216" s="216">
        <f>ROUND(I216*H216,2)</f>
        <v>0</v>
      </c>
      <c r="BL216" s="17" t="s">
        <v>252</v>
      </c>
      <c r="BM216" s="215" t="s">
        <v>1379</v>
      </c>
    </row>
    <row r="217" s="2" customFormat="1">
      <c r="A217" s="38"/>
      <c r="B217" s="39"/>
      <c r="C217" s="40"/>
      <c r="D217" s="217" t="s">
        <v>149</v>
      </c>
      <c r="E217" s="40"/>
      <c r="F217" s="218" t="s">
        <v>1378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149</v>
      </c>
      <c r="AU217" s="17" t="s">
        <v>147</v>
      </c>
    </row>
    <row r="218" s="13" customFormat="1">
      <c r="A218" s="13"/>
      <c r="B218" s="224"/>
      <c r="C218" s="225"/>
      <c r="D218" s="217" t="s">
        <v>153</v>
      </c>
      <c r="E218" s="225"/>
      <c r="F218" s="227" t="s">
        <v>1380</v>
      </c>
      <c r="G218" s="225"/>
      <c r="H218" s="228">
        <v>48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153</v>
      </c>
      <c r="AU218" s="234" t="s">
        <v>147</v>
      </c>
      <c r="AV218" s="13" t="s">
        <v>147</v>
      </c>
      <c r="AW218" s="13" t="s">
        <v>4</v>
      </c>
      <c r="AX218" s="13" t="s">
        <v>78</v>
      </c>
      <c r="AY218" s="234" t="s">
        <v>138</v>
      </c>
    </row>
    <row r="219" s="2" customFormat="1" ht="16.5" customHeight="1">
      <c r="A219" s="38"/>
      <c r="B219" s="39"/>
      <c r="C219" s="246" t="s">
        <v>438</v>
      </c>
      <c r="D219" s="246" t="s">
        <v>259</v>
      </c>
      <c r="E219" s="247" t="s">
        <v>1381</v>
      </c>
      <c r="F219" s="248" t="s">
        <v>1382</v>
      </c>
      <c r="G219" s="249" t="s">
        <v>197</v>
      </c>
      <c r="H219" s="250">
        <v>6.4000000000000004</v>
      </c>
      <c r="I219" s="251"/>
      <c r="J219" s="252">
        <f>ROUND(I219*H219,2)</f>
        <v>0</v>
      </c>
      <c r="K219" s="248" t="s">
        <v>19</v>
      </c>
      <c r="L219" s="253"/>
      <c r="M219" s="254" t="s">
        <v>19</v>
      </c>
      <c r="N219" s="255" t="s">
        <v>42</v>
      </c>
      <c r="O219" s="84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263</v>
      </c>
      <c r="AT219" s="215" t="s">
        <v>259</v>
      </c>
      <c r="AU219" s="215" t="s">
        <v>147</v>
      </c>
      <c r="AY219" s="17" t="s">
        <v>138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147</v>
      </c>
      <c r="BK219" s="216">
        <f>ROUND(I219*H219,2)</f>
        <v>0</v>
      </c>
      <c r="BL219" s="17" t="s">
        <v>252</v>
      </c>
      <c r="BM219" s="215" t="s">
        <v>1383</v>
      </c>
    </row>
    <row r="220" s="2" customFormat="1">
      <c r="A220" s="38"/>
      <c r="B220" s="39"/>
      <c r="C220" s="40"/>
      <c r="D220" s="217" t="s">
        <v>149</v>
      </c>
      <c r="E220" s="40"/>
      <c r="F220" s="218" t="s">
        <v>1382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149</v>
      </c>
      <c r="AU220" s="17" t="s">
        <v>147</v>
      </c>
    </row>
    <row r="221" s="13" customFormat="1">
      <c r="A221" s="13"/>
      <c r="B221" s="224"/>
      <c r="C221" s="225"/>
      <c r="D221" s="217" t="s">
        <v>153</v>
      </c>
      <c r="E221" s="225"/>
      <c r="F221" s="227" t="s">
        <v>1384</v>
      </c>
      <c r="G221" s="225"/>
      <c r="H221" s="228">
        <v>6.4000000000000004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153</v>
      </c>
      <c r="AU221" s="234" t="s">
        <v>147</v>
      </c>
      <c r="AV221" s="13" t="s">
        <v>147</v>
      </c>
      <c r="AW221" s="13" t="s">
        <v>4</v>
      </c>
      <c r="AX221" s="13" t="s">
        <v>78</v>
      </c>
      <c r="AY221" s="234" t="s">
        <v>138</v>
      </c>
    </row>
    <row r="222" s="2" customFormat="1" ht="16.5" customHeight="1">
      <c r="A222" s="38"/>
      <c r="B222" s="39"/>
      <c r="C222" s="246" t="s">
        <v>446</v>
      </c>
      <c r="D222" s="246" t="s">
        <v>259</v>
      </c>
      <c r="E222" s="247" t="s">
        <v>1385</v>
      </c>
      <c r="F222" s="248" t="s">
        <v>1386</v>
      </c>
      <c r="G222" s="249" t="s">
        <v>197</v>
      </c>
      <c r="H222" s="250">
        <v>5.5999999999999996</v>
      </c>
      <c r="I222" s="251"/>
      <c r="J222" s="252">
        <f>ROUND(I222*H222,2)</f>
        <v>0</v>
      </c>
      <c r="K222" s="248" t="s">
        <v>19</v>
      </c>
      <c r="L222" s="253"/>
      <c r="M222" s="254" t="s">
        <v>19</v>
      </c>
      <c r="N222" s="255" t="s">
        <v>42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263</v>
      </c>
      <c r="AT222" s="215" t="s">
        <v>259</v>
      </c>
      <c r="AU222" s="215" t="s">
        <v>147</v>
      </c>
      <c r="AY222" s="17" t="s">
        <v>138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147</v>
      </c>
      <c r="BK222" s="216">
        <f>ROUND(I222*H222,2)</f>
        <v>0</v>
      </c>
      <c r="BL222" s="17" t="s">
        <v>252</v>
      </c>
      <c r="BM222" s="215" t="s">
        <v>1387</v>
      </c>
    </row>
    <row r="223" s="2" customFormat="1">
      <c r="A223" s="38"/>
      <c r="B223" s="39"/>
      <c r="C223" s="40"/>
      <c r="D223" s="217" t="s">
        <v>149</v>
      </c>
      <c r="E223" s="40"/>
      <c r="F223" s="218" t="s">
        <v>1386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149</v>
      </c>
      <c r="AU223" s="17" t="s">
        <v>147</v>
      </c>
    </row>
    <row r="224" s="13" customFormat="1">
      <c r="A224" s="13"/>
      <c r="B224" s="224"/>
      <c r="C224" s="225"/>
      <c r="D224" s="217" t="s">
        <v>153</v>
      </c>
      <c r="E224" s="225"/>
      <c r="F224" s="227" t="s">
        <v>1388</v>
      </c>
      <c r="G224" s="225"/>
      <c r="H224" s="228">
        <v>5.5999999999999996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153</v>
      </c>
      <c r="AU224" s="234" t="s">
        <v>147</v>
      </c>
      <c r="AV224" s="13" t="s">
        <v>147</v>
      </c>
      <c r="AW224" s="13" t="s">
        <v>4</v>
      </c>
      <c r="AX224" s="13" t="s">
        <v>78</v>
      </c>
      <c r="AY224" s="234" t="s">
        <v>138</v>
      </c>
    </row>
    <row r="225" s="2" customFormat="1" ht="16.5" customHeight="1">
      <c r="A225" s="38"/>
      <c r="B225" s="39"/>
      <c r="C225" s="246" t="s">
        <v>452</v>
      </c>
      <c r="D225" s="246" t="s">
        <v>259</v>
      </c>
      <c r="E225" s="247" t="s">
        <v>1389</v>
      </c>
      <c r="F225" s="248" t="s">
        <v>1390</v>
      </c>
      <c r="G225" s="249" t="s">
        <v>197</v>
      </c>
      <c r="H225" s="250">
        <v>4</v>
      </c>
      <c r="I225" s="251"/>
      <c r="J225" s="252">
        <f>ROUND(I225*H225,2)</f>
        <v>0</v>
      </c>
      <c r="K225" s="248" t="s">
        <v>19</v>
      </c>
      <c r="L225" s="253"/>
      <c r="M225" s="254" t="s">
        <v>19</v>
      </c>
      <c r="N225" s="255" t="s">
        <v>42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263</v>
      </c>
      <c r="AT225" s="215" t="s">
        <v>259</v>
      </c>
      <c r="AU225" s="215" t="s">
        <v>147</v>
      </c>
      <c r="AY225" s="17" t="s">
        <v>138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147</v>
      </c>
      <c r="BK225" s="216">
        <f>ROUND(I225*H225,2)</f>
        <v>0</v>
      </c>
      <c r="BL225" s="17" t="s">
        <v>252</v>
      </c>
      <c r="BM225" s="215" t="s">
        <v>1391</v>
      </c>
    </row>
    <row r="226" s="2" customFormat="1">
      <c r="A226" s="38"/>
      <c r="B226" s="39"/>
      <c r="C226" s="40"/>
      <c r="D226" s="217" t="s">
        <v>149</v>
      </c>
      <c r="E226" s="40"/>
      <c r="F226" s="218" t="s">
        <v>1390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149</v>
      </c>
      <c r="AU226" s="17" t="s">
        <v>147</v>
      </c>
    </row>
    <row r="227" s="13" customFormat="1">
      <c r="A227" s="13"/>
      <c r="B227" s="224"/>
      <c r="C227" s="225"/>
      <c r="D227" s="217" t="s">
        <v>153</v>
      </c>
      <c r="E227" s="225"/>
      <c r="F227" s="227" t="s">
        <v>1392</v>
      </c>
      <c r="G227" s="225"/>
      <c r="H227" s="228">
        <v>4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153</v>
      </c>
      <c r="AU227" s="234" t="s">
        <v>147</v>
      </c>
      <c r="AV227" s="13" t="s">
        <v>147</v>
      </c>
      <c r="AW227" s="13" t="s">
        <v>4</v>
      </c>
      <c r="AX227" s="13" t="s">
        <v>78</v>
      </c>
      <c r="AY227" s="234" t="s">
        <v>138</v>
      </c>
    </row>
    <row r="228" s="2" customFormat="1" ht="16.5" customHeight="1">
      <c r="A228" s="38"/>
      <c r="B228" s="39"/>
      <c r="C228" s="204" t="s">
        <v>456</v>
      </c>
      <c r="D228" s="204" t="s">
        <v>141</v>
      </c>
      <c r="E228" s="205" t="s">
        <v>1393</v>
      </c>
      <c r="F228" s="206" t="s">
        <v>1394</v>
      </c>
      <c r="G228" s="207" t="s">
        <v>278</v>
      </c>
      <c r="H228" s="208">
        <v>2</v>
      </c>
      <c r="I228" s="209"/>
      <c r="J228" s="210">
        <f>ROUND(I228*H228,2)</f>
        <v>0</v>
      </c>
      <c r="K228" s="206" t="s">
        <v>145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146</v>
      </c>
      <c r="AT228" s="215" t="s">
        <v>141</v>
      </c>
      <c r="AU228" s="215" t="s">
        <v>147</v>
      </c>
      <c r="AY228" s="17" t="s">
        <v>138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147</v>
      </c>
      <c r="BK228" s="216">
        <f>ROUND(I228*H228,2)</f>
        <v>0</v>
      </c>
      <c r="BL228" s="17" t="s">
        <v>146</v>
      </c>
      <c r="BM228" s="215" t="s">
        <v>1395</v>
      </c>
    </row>
    <row r="229" s="2" customFormat="1">
      <c r="A229" s="38"/>
      <c r="B229" s="39"/>
      <c r="C229" s="40"/>
      <c r="D229" s="217" t="s">
        <v>149</v>
      </c>
      <c r="E229" s="40"/>
      <c r="F229" s="218" t="s">
        <v>1394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149</v>
      </c>
      <c r="AU229" s="17" t="s">
        <v>147</v>
      </c>
    </row>
    <row r="230" s="2" customFormat="1">
      <c r="A230" s="38"/>
      <c r="B230" s="39"/>
      <c r="C230" s="40"/>
      <c r="D230" s="222" t="s">
        <v>151</v>
      </c>
      <c r="E230" s="40"/>
      <c r="F230" s="223" t="s">
        <v>1396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151</v>
      </c>
      <c r="AU230" s="17" t="s">
        <v>147</v>
      </c>
    </row>
    <row r="231" s="2" customFormat="1" ht="16.5" customHeight="1">
      <c r="A231" s="38"/>
      <c r="B231" s="39"/>
      <c r="C231" s="246" t="s">
        <v>462</v>
      </c>
      <c r="D231" s="246" t="s">
        <v>259</v>
      </c>
      <c r="E231" s="247" t="s">
        <v>1397</v>
      </c>
      <c r="F231" s="248" t="s">
        <v>1398</v>
      </c>
      <c r="G231" s="249" t="s">
        <v>278</v>
      </c>
      <c r="H231" s="250">
        <v>2</v>
      </c>
      <c r="I231" s="251"/>
      <c r="J231" s="252">
        <f>ROUND(I231*H231,2)</f>
        <v>0</v>
      </c>
      <c r="K231" s="248" t="s">
        <v>19</v>
      </c>
      <c r="L231" s="253"/>
      <c r="M231" s="254" t="s">
        <v>19</v>
      </c>
      <c r="N231" s="255" t="s">
        <v>42</v>
      </c>
      <c r="O231" s="84"/>
      <c r="P231" s="213">
        <f>O231*H231</f>
        <v>0</v>
      </c>
      <c r="Q231" s="213">
        <v>0.00010000000000000001</v>
      </c>
      <c r="R231" s="213">
        <f>Q231*H231</f>
        <v>0.00020000000000000001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219</v>
      </c>
      <c r="AT231" s="215" t="s">
        <v>259</v>
      </c>
      <c r="AU231" s="215" t="s">
        <v>147</v>
      </c>
      <c r="AY231" s="17" t="s">
        <v>138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147</v>
      </c>
      <c r="BK231" s="216">
        <f>ROUND(I231*H231,2)</f>
        <v>0</v>
      </c>
      <c r="BL231" s="17" t="s">
        <v>146</v>
      </c>
      <c r="BM231" s="215" t="s">
        <v>1399</v>
      </c>
    </row>
    <row r="232" s="2" customFormat="1">
      <c r="A232" s="38"/>
      <c r="B232" s="39"/>
      <c r="C232" s="40"/>
      <c r="D232" s="217" t="s">
        <v>149</v>
      </c>
      <c r="E232" s="40"/>
      <c r="F232" s="218" t="s">
        <v>1398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147</v>
      </c>
    </row>
    <row r="233" s="2" customFormat="1" ht="16.5" customHeight="1">
      <c r="A233" s="38"/>
      <c r="B233" s="39"/>
      <c r="C233" s="204" t="s">
        <v>466</v>
      </c>
      <c r="D233" s="204" t="s">
        <v>141</v>
      </c>
      <c r="E233" s="205" t="s">
        <v>1400</v>
      </c>
      <c r="F233" s="206" t="s">
        <v>1401</v>
      </c>
      <c r="G233" s="207" t="s">
        <v>278</v>
      </c>
      <c r="H233" s="208">
        <v>2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1402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1403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1404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2" customFormat="1" ht="16.5" customHeight="1">
      <c r="A236" s="38"/>
      <c r="B236" s="39"/>
      <c r="C236" s="246" t="s">
        <v>470</v>
      </c>
      <c r="D236" s="246" t="s">
        <v>259</v>
      </c>
      <c r="E236" s="247" t="s">
        <v>1405</v>
      </c>
      <c r="F236" s="248" t="s">
        <v>1406</v>
      </c>
      <c r="G236" s="249" t="s">
        <v>278</v>
      </c>
      <c r="H236" s="250">
        <v>2</v>
      </c>
      <c r="I236" s="251"/>
      <c r="J236" s="252">
        <f>ROUND(I236*H236,2)</f>
        <v>0</v>
      </c>
      <c r="K236" s="248" t="s">
        <v>145</v>
      </c>
      <c r="L236" s="253"/>
      <c r="M236" s="254" t="s">
        <v>19</v>
      </c>
      <c r="N236" s="255" t="s">
        <v>42</v>
      </c>
      <c r="O236" s="84"/>
      <c r="P236" s="213">
        <f>O236*H236</f>
        <v>0</v>
      </c>
      <c r="Q236" s="213">
        <v>0.001</v>
      </c>
      <c r="R236" s="213">
        <f>Q236*H236</f>
        <v>0.002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263</v>
      </c>
      <c r="AT236" s="215" t="s">
        <v>259</v>
      </c>
      <c r="AU236" s="215" t="s">
        <v>147</v>
      </c>
      <c r="AY236" s="17" t="s">
        <v>138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147</v>
      </c>
      <c r="BK236" s="216">
        <f>ROUND(I236*H236,2)</f>
        <v>0</v>
      </c>
      <c r="BL236" s="17" t="s">
        <v>252</v>
      </c>
      <c r="BM236" s="215" t="s">
        <v>1407</v>
      </c>
    </row>
    <row r="237" s="2" customFormat="1">
      <c r="A237" s="38"/>
      <c r="B237" s="39"/>
      <c r="C237" s="40"/>
      <c r="D237" s="217" t="s">
        <v>149</v>
      </c>
      <c r="E237" s="40"/>
      <c r="F237" s="218" t="s">
        <v>1406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149</v>
      </c>
      <c r="AU237" s="17" t="s">
        <v>147</v>
      </c>
    </row>
    <row r="238" s="2" customFormat="1" ht="16.5" customHeight="1">
      <c r="A238" s="38"/>
      <c r="B238" s="39"/>
      <c r="C238" s="204" t="s">
        <v>476</v>
      </c>
      <c r="D238" s="204" t="s">
        <v>141</v>
      </c>
      <c r="E238" s="205" t="s">
        <v>1408</v>
      </c>
      <c r="F238" s="206" t="s">
        <v>1409</v>
      </c>
      <c r="G238" s="207" t="s">
        <v>278</v>
      </c>
      <c r="H238" s="208">
        <v>1</v>
      </c>
      <c r="I238" s="209"/>
      <c r="J238" s="210">
        <f>ROUND(I238*H238,2)</f>
        <v>0</v>
      </c>
      <c r="K238" s="206" t="s">
        <v>145</v>
      </c>
      <c r="L238" s="44"/>
      <c r="M238" s="211" t="s">
        <v>19</v>
      </c>
      <c r="N238" s="212" t="s">
        <v>42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252</v>
      </c>
      <c r="AT238" s="215" t="s">
        <v>141</v>
      </c>
      <c r="AU238" s="215" t="s">
        <v>147</v>
      </c>
      <c r="AY238" s="17" t="s">
        <v>138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147</v>
      </c>
      <c r="BK238" s="216">
        <f>ROUND(I238*H238,2)</f>
        <v>0</v>
      </c>
      <c r="BL238" s="17" t="s">
        <v>252</v>
      </c>
      <c r="BM238" s="215" t="s">
        <v>1410</v>
      </c>
    </row>
    <row r="239" s="2" customFormat="1">
      <c r="A239" s="38"/>
      <c r="B239" s="39"/>
      <c r="C239" s="40"/>
      <c r="D239" s="217" t="s">
        <v>149</v>
      </c>
      <c r="E239" s="40"/>
      <c r="F239" s="218" t="s">
        <v>1411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147</v>
      </c>
    </row>
    <row r="240" s="2" customFormat="1">
      <c r="A240" s="38"/>
      <c r="B240" s="39"/>
      <c r="C240" s="40"/>
      <c r="D240" s="222" t="s">
        <v>151</v>
      </c>
      <c r="E240" s="40"/>
      <c r="F240" s="223" t="s">
        <v>1412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151</v>
      </c>
      <c r="AU240" s="17" t="s">
        <v>147</v>
      </c>
    </row>
    <row r="241" s="2" customFormat="1" ht="16.5" customHeight="1">
      <c r="A241" s="38"/>
      <c r="B241" s="39"/>
      <c r="C241" s="246" t="s">
        <v>482</v>
      </c>
      <c r="D241" s="246" t="s">
        <v>259</v>
      </c>
      <c r="E241" s="247" t="s">
        <v>1413</v>
      </c>
      <c r="F241" s="248" t="s">
        <v>1414</v>
      </c>
      <c r="G241" s="249" t="s">
        <v>278</v>
      </c>
      <c r="H241" s="250">
        <v>1</v>
      </c>
      <c r="I241" s="251"/>
      <c r="J241" s="252">
        <f>ROUND(I241*H241,2)</f>
        <v>0</v>
      </c>
      <c r="K241" s="248" t="s">
        <v>145</v>
      </c>
      <c r="L241" s="253"/>
      <c r="M241" s="254" t="s">
        <v>19</v>
      </c>
      <c r="N241" s="255" t="s">
        <v>42</v>
      </c>
      <c r="O241" s="84"/>
      <c r="P241" s="213">
        <f>O241*H241</f>
        <v>0</v>
      </c>
      <c r="Q241" s="213">
        <v>0.0012999999999999999</v>
      </c>
      <c r="R241" s="213">
        <f>Q241*H241</f>
        <v>0.0012999999999999999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263</v>
      </c>
      <c r="AT241" s="215" t="s">
        <v>259</v>
      </c>
      <c r="AU241" s="215" t="s">
        <v>147</v>
      </c>
      <c r="AY241" s="17" t="s">
        <v>138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147</v>
      </c>
      <c r="BK241" s="216">
        <f>ROUND(I241*H241,2)</f>
        <v>0</v>
      </c>
      <c r="BL241" s="17" t="s">
        <v>252</v>
      </c>
      <c r="BM241" s="215" t="s">
        <v>1415</v>
      </c>
    </row>
    <row r="242" s="2" customFormat="1">
      <c r="A242" s="38"/>
      <c r="B242" s="39"/>
      <c r="C242" s="40"/>
      <c r="D242" s="217" t="s">
        <v>149</v>
      </c>
      <c r="E242" s="40"/>
      <c r="F242" s="218" t="s">
        <v>1414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147</v>
      </c>
    </row>
    <row r="243" s="2" customFormat="1" ht="16.5" customHeight="1">
      <c r="A243" s="38"/>
      <c r="B243" s="39"/>
      <c r="C243" s="204" t="s">
        <v>488</v>
      </c>
      <c r="D243" s="204" t="s">
        <v>141</v>
      </c>
      <c r="E243" s="205" t="s">
        <v>1416</v>
      </c>
      <c r="F243" s="206" t="s">
        <v>1417</v>
      </c>
      <c r="G243" s="207" t="s">
        <v>278</v>
      </c>
      <c r="H243" s="208">
        <v>1</v>
      </c>
      <c r="I243" s="209"/>
      <c r="J243" s="210">
        <f>ROUND(I243*H243,2)</f>
        <v>0</v>
      </c>
      <c r="K243" s="206" t="s">
        <v>145</v>
      </c>
      <c r="L243" s="44"/>
      <c r="M243" s="211" t="s">
        <v>19</v>
      </c>
      <c r="N243" s="212" t="s">
        <v>42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252</v>
      </c>
      <c r="AT243" s="215" t="s">
        <v>141</v>
      </c>
      <c r="AU243" s="215" t="s">
        <v>147</v>
      </c>
      <c r="AY243" s="17" t="s">
        <v>138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147</v>
      </c>
      <c r="BK243" s="216">
        <f>ROUND(I243*H243,2)</f>
        <v>0</v>
      </c>
      <c r="BL243" s="17" t="s">
        <v>252</v>
      </c>
      <c r="BM243" s="215" t="s">
        <v>1418</v>
      </c>
    </row>
    <row r="244" s="2" customFormat="1">
      <c r="A244" s="38"/>
      <c r="B244" s="39"/>
      <c r="C244" s="40"/>
      <c r="D244" s="217" t="s">
        <v>149</v>
      </c>
      <c r="E244" s="40"/>
      <c r="F244" s="218" t="s">
        <v>1419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149</v>
      </c>
      <c r="AU244" s="17" t="s">
        <v>147</v>
      </c>
    </row>
    <row r="245" s="2" customFormat="1">
      <c r="A245" s="38"/>
      <c r="B245" s="39"/>
      <c r="C245" s="40"/>
      <c r="D245" s="222" t="s">
        <v>151</v>
      </c>
      <c r="E245" s="40"/>
      <c r="F245" s="223" t="s">
        <v>1420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151</v>
      </c>
      <c r="AU245" s="17" t="s">
        <v>147</v>
      </c>
    </row>
    <row r="246" s="2" customFormat="1" ht="16.5" customHeight="1">
      <c r="A246" s="38"/>
      <c r="B246" s="39"/>
      <c r="C246" s="246" t="s">
        <v>494</v>
      </c>
      <c r="D246" s="246" t="s">
        <v>259</v>
      </c>
      <c r="E246" s="247" t="s">
        <v>1421</v>
      </c>
      <c r="F246" s="248" t="s">
        <v>1422</v>
      </c>
      <c r="G246" s="249" t="s">
        <v>19</v>
      </c>
      <c r="H246" s="250">
        <v>1</v>
      </c>
      <c r="I246" s="251"/>
      <c r="J246" s="252">
        <f>ROUND(I246*H246,2)</f>
        <v>0</v>
      </c>
      <c r="K246" s="248" t="s">
        <v>19</v>
      </c>
      <c r="L246" s="253"/>
      <c r="M246" s="254" t="s">
        <v>19</v>
      </c>
      <c r="N246" s="255" t="s">
        <v>42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263</v>
      </c>
      <c r="AT246" s="215" t="s">
        <v>259</v>
      </c>
      <c r="AU246" s="215" t="s">
        <v>147</v>
      </c>
      <c r="AY246" s="17" t="s">
        <v>138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147</v>
      </c>
      <c r="BK246" s="216">
        <f>ROUND(I246*H246,2)</f>
        <v>0</v>
      </c>
      <c r="BL246" s="17" t="s">
        <v>252</v>
      </c>
      <c r="BM246" s="215" t="s">
        <v>1423</v>
      </c>
    </row>
    <row r="247" s="2" customFormat="1">
      <c r="A247" s="38"/>
      <c r="B247" s="39"/>
      <c r="C247" s="40"/>
      <c r="D247" s="217" t="s">
        <v>149</v>
      </c>
      <c r="E247" s="40"/>
      <c r="F247" s="218" t="s">
        <v>1422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149</v>
      </c>
      <c r="AU247" s="17" t="s">
        <v>147</v>
      </c>
    </row>
    <row r="248" s="2" customFormat="1" ht="16.5" customHeight="1">
      <c r="A248" s="38"/>
      <c r="B248" s="39"/>
      <c r="C248" s="204" t="s">
        <v>500</v>
      </c>
      <c r="D248" s="204" t="s">
        <v>141</v>
      </c>
      <c r="E248" s="205" t="s">
        <v>1424</v>
      </c>
      <c r="F248" s="206" t="s">
        <v>1425</v>
      </c>
      <c r="G248" s="207" t="s">
        <v>278</v>
      </c>
      <c r="H248" s="208">
        <v>2</v>
      </c>
      <c r="I248" s="209"/>
      <c r="J248" s="210">
        <f>ROUND(I248*H248,2)</f>
        <v>0</v>
      </c>
      <c r="K248" s="206" t="s">
        <v>145</v>
      </c>
      <c r="L248" s="44"/>
      <c r="M248" s="211" t="s">
        <v>19</v>
      </c>
      <c r="N248" s="212" t="s">
        <v>42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252</v>
      </c>
      <c r="AT248" s="215" t="s">
        <v>141</v>
      </c>
      <c r="AU248" s="215" t="s">
        <v>147</v>
      </c>
      <c r="AY248" s="17" t="s">
        <v>138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147</v>
      </c>
      <c r="BK248" s="216">
        <f>ROUND(I248*H248,2)</f>
        <v>0</v>
      </c>
      <c r="BL248" s="17" t="s">
        <v>252</v>
      </c>
      <c r="BM248" s="215" t="s">
        <v>1426</v>
      </c>
    </row>
    <row r="249" s="2" customFormat="1">
      <c r="A249" s="38"/>
      <c r="B249" s="39"/>
      <c r="C249" s="40"/>
      <c r="D249" s="217" t="s">
        <v>149</v>
      </c>
      <c r="E249" s="40"/>
      <c r="F249" s="218" t="s">
        <v>1427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149</v>
      </c>
      <c r="AU249" s="17" t="s">
        <v>147</v>
      </c>
    </row>
    <row r="250" s="2" customFormat="1">
      <c r="A250" s="38"/>
      <c r="B250" s="39"/>
      <c r="C250" s="40"/>
      <c r="D250" s="222" t="s">
        <v>151</v>
      </c>
      <c r="E250" s="40"/>
      <c r="F250" s="223" t="s">
        <v>1428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151</v>
      </c>
      <c r="AU250" s="17" t="s">
        <v>147</v>
      </c>
    </row>
    <row r="251" s="2" customFormat="1" ht="33" customHeight="1">
      <c r="A251" s="38"/>
      <c r="B251" s="39"/>
      <c r="C251" s="246" t="s">
        <v>504</v>
      </c>
      <c r="D251" s="246" t="s">
        <v>259</v>
      </c>
      <c r="E251" s="247" t="s">
        <v>1429</v>
      </c>
      <c r="F251" s="248" t="s">
        <v>1430</v>
      </c>
      <c r="G251" s="249" t="s">
        <v>19</v>
      </c>
      <c r="H251" s="250">
        <v>2</v>
      </c>
      <c r="I251" s="251"/>
      <c r="J251" s="252">
        <f>ROUND(I251*H251,2)</f>
        <v>0</v>
      </c>
      <c r="K251" s="248" t="s">
        <v>19</v>
      </c>
      <c r="L251" s="253"/>
      <c r="M251" s="254" t="s">
        <v>19</v>
      </c>
      <c r="N251" s="255" t="s">
        <v>42</v>
      </c>
      <c r="O251" s="84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263</v>
      </c>
      <c r="AT251" s="215" t="s">
        <v>259</v>
      </c>
      <c r="AU251" s="215" t="s">
        <v>147</v>
      </c>
      <c r="AY251" s="17" t="s">
        <v>138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147</v>
      </c>
      <c r="BK251" s="216">
        <f>ROUND(I251*H251,2)</f>
        <v>0</v>
      </c>
      <c r="BL251" s="17" t="s">
        <v>252</v>
      </c>
      <c r="BM251" s="215" t="s">
        <v>1431</v>
      </c>
    </row>
    <row r="252" s="2" customFormat="1">
      <c r="A252" s="38"/>
      <c r="B252" s="39"/>
      <c r="C252" s="40"/>
      <c r="D252" s="217" t="s">
        <v>149</v>
      </c>
      <c r="E252" s="40"/>
      <c r="F252" s="218" t="s">
        <v>1430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149</v>
      </c>
      <c r="AU252" s="17" t="s">
        <v>147</v>
      </c>
    </row>
    <row r="253" s="12" customFormat="1" ht="25.92" customHeight="1">
      <c r="A253" s="12"/>
      <c r="B253" s="188"/>
      <c r="C253" s="189"/>
      <c r="D253" s="190" t="s">
        <v>69</v>
      </c>
      <c r="E253" s="191" t="s">
        <v>1432</v>
      </c>
      <c r="F253" s="191" t="s">
        <v>1433</v>
      </c>
      <c r="G253" s="189"/>
      <c r="H253" s="189"/>
      <c r="I253" s="192"/>
      <c r="J253" s="193">
        <f>BK253</f>
        <v>0</v>
      </c>
      <c r="K253" s="189"/>
      <c r="L253" s="194"/>
      <c r="M253" s="195"/>
      <c r="N253" s="196"/>
      <c r="O253" s="196"/>
      <c r="P253" s="197">
        <f>SUM(P254:P261)</f>
        <v>0</v>
      </c>
      <c r="Q253" s="196"/>
      <c r="R253" s="197">
        <f>SUM(R254:R261)</f>
        <v>0.0010499999999999999</v>
      </c>
      <c r="S253" s="196"/>
      <c r="T253" s="198">
        <f>SUM(T254:T261)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9" t="s">
        <v>146</v>
      </c>
      <c r="AT253" s="200" t="s">
        <v>69</v>
      </c>
      <c r="AU253" s="200" t="s">
        <v>70</v>
      </c>
      <c r="AY253" s="199" t="s">
        <v>138</v>
      </c>
      <c r="BK253" s="201">
        <f>SUM(BK254:BK261)</f>
        <v>0</v>
      </c>
    </row>
    <row r="254" s="2" customFormat="1" ht="16.5" customHeight="1">
      <c r="A254" s="38"/>
      <c r="B254" s="39"/>
      <c r="C254" s="204" t="s">
        <v>512</v>
      </c>
      <c r="D254" s="204" t="s">
        <v>141</v>
      </c>
      <c r="E254" s="205" t="s">
        <v>1434</v>
      </c>
      <c r="F254" s="206" t="s">
        <v>1435</v>
      </c>
      <c r="G254" s="207" t="s">
        <v>1436</v>
      </c>
      <c r="H254" s="208">
        <v>8</v>
      </c>
      <c r="I254" s="209"/>
      <c r="J254" s="210">
        <f>ROUND(I254*H254,2)</f>
        <v>0</v>
      </c>
      <c r="K254" s="206" t="s">
        <v>145</v>
      </c>
      <c r="L254" s="44"/>
      <c r="M254" s="211" t="s">
        <v>19</v>
      </c>
      <c r="N254" s="212" t="s">
        <v>42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1437</v>
      </c>
      <c r="AT254" s="215" t="s">
        <v>141</v>
      </c>
      <c r="AU254" s="215" t="s">
        <v>78</v>
      </c>
      <c r="AY254" s="17" t="s">
        <v>138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147</v>
      </c>
      <c r="BK254" s="216">
        <f>ROUND(I254*H254,2)</f>
        <v>0</v>
      </c>
      <c r="BL254" s="17" t="s">
        <v>1437</v>
      </c>
      <c r="BM254" s="215" t="s">
        <v>1438</v>
      </c>
    </row>
    <row r="255" s="2" customFormat="1">
      <c r="A255" s="38"/>
      <c r="B255" s="39"/>
      <c r="C255" s="40"/>
      <c r="D255" s="217" t="s">
        <v>149</v>
      </c>
      <c r="E255" s="40"/>
      <c r="F255" s="218" t="s">
        <v>1439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149</v>
      </c>
      <c r="AU255" s="17" t="s">
        <v>78</v>
      </c>
    </row>
    <row r="256" s="2" customFormat="1">
      <c r="A256" s="38"/>
      <c r="B256" s="39"/>
      <c r="C256" s="40"/>
      <c r="D256" s="222" t="s">
        <v>151</v>
      </c>
      <c r="E256" s="40"/>
      <c r="F256" s="223" t="s">
        <v>1440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151</v>
      </c>
      <c r="AU256" s="17" t="s">
        <v>78</v>
      </c>
    </row>
    <row r="257" s="13" customFormat="1">
      <c r="A257" s="13"/>
      <c r="B257" s="224"/>
      <c r="C257" s="225"/>
      <c r="D257" s="217" t="s">
        <v>153</v>
      </c>
      <c r="E257" s="226" t="s">
        <v>19</v>
      </c>
      <c r="F257" s="227" t="s">
        <v>1441</v>
      </c>
      <c r="G257" s="225"/>
      <c r="H257" s="228">
        <v>6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153</v>
      </c>
      <c r="AU257" s="234" t="s">
        <v>78</v>
      </c>
      <c r="AV257" s="13" t="s">
        <v>147</v>
      </c>
      <c r="AW257" s="13" t="s">
        <v>32</v>
      </c>
      <c r="AX257" s="13" t="s">
        <v>70</v>
      </c>
      <c r="AY257" s="234" t="s">
        <v>138</v>
      </c>
    </row>
    <row r="258" s="13" customFormat="1">
      <c r="A258" s="13"/>
      <c r="B258" s="224"/>
      <c r="C258" s="225"/>
      <c r="D258" s="217" t="s">
        <v>153</v>
      </c>
      <c r="E258" s="226" t="s">
        <v>19</v>
      </c>
      <c r="F258" s="227" t="s">
        <v>1442</v>
      </c>
      <c r="G258" s="225"/>
      <c r="H258" s="228">
        <v>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153</v>
      </c>
      <c r="AU258" s="234" t="s">
        <v>78</v>
      </c>
      <c r="AV258" s="13" t="s">
        <v>147</v>
      </c>
      <c r="AW258" s="13" t="s">
        <v>32</v>
      </c>
      <c r="AX258" s="13" t="s">
        <v>70</v>
      </c>
      <c r="AY258" s="234" t="s">
        <v>138</v>
      </c>
    </row>
    <row r="259" s="14" customFormat="1">
      <c r="A259" s="14"/>
      <c r="B259" s="235"/>
      <c r="C259" s="236"/>
      <c r="D259" s="217" t="s">
        <v>153</v>
      </c>
      <c r="E259" s="237" t="s">
        <v>19</v>
      </c>
      <c r="F259" s="238" t="s">
        <v>170</v>
      </c>
      <c r="G259" s="236"/>
      <c r="H259" s="239">
        <v>8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153</v>
      </c>
      <c r="AU259" s="245" t="s">
        <v>78</v>
      </c>
      <c r="AV259" s="14" t="s">
        <v>146</v>
      </c>
      <c r="AW259" s="14" t="s">
        <v>32</v>
      </c>
      <c r="AX259" s="14" t="s">
        <v>78</v>
      </c>
      <c r="AY259" s="245" t="s">
        <v>138</v>
      </c>
    </row>
    <row r="260" s="2" customFormat="1" ht="16.5" customHeight="1">
      <c r="A260" s="38"/>
      <c r="B260" s="39"/>
      <c r="C260" s="246" t="s">
        <v>518</v>
      </c>
      <c r="D260" s="246" t="s">
        <v>259</v>
      </c>
      <c r="E260" s="247" t="s">
        <v>1443</v>
      </c>
      <c r="F260" s="248" t="s">
        <v>1444</v>
      </c>
      <c r="G260" s="249" t="s">
        <v>278</v>
      </c>
      <c r="H260" s="250">
        <v>1</v>
      </c>
      <c r="I260" s="251"/>
      <c r="J260" s="252">
        <f>ROUND(I260*H260,2)</f>
        <v>0</v>
      </c>
      <c r="K260" s="248" t="s">
        <v>145</v>
      </c>
      <c r="L260" s="253"/>
      <c r="M260" s="254" t="s">
        <v>19</v>
      </c>
      <c r="N260" s="255" t="s">
        <v>42</v>
      </c>
      <c r="O260" s="84"/>
      <c r="P260" s="213">
        <f>O260*H260</f>
        <v>0</v>
      </c>
      <c r="Q260" s="213">
        <v>0.0010499999999999999</v>
      </c>
      <c r="R260" s="213">
        <f>Q260*H260</f>
        <v>0.0010499999999999999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1437</v>
      </c>
      <c r="AT260" s="215" t="s">
        <v>259</v>
      </c>
      <c r="AU260" s="215" t="s">
        <v>78</v>
      </c>
      <c r="AY260" s="17" t="s">
        <v>138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147</v>
      </c>
      <c r="BK260" s="216">
        <f>ROUND(I260*H260,2)</f>
        <v>0</v>
      </c>
      <c r="BL260" s="17" t="s">
        <v>1437</v>
      </c>
      <c r="BM260" s="215" t="s">
        <v>1445</v>
      </c>
    </row>
    <row r="261" s="2" customFormat="1">
      <c r="A261" s="38"/>
      <c r="B261" s="39"/>
      <c r="C261" s="40"/>
      <c r="D261" s="217" t="s">
        <v>149</v>
      </c>
      <c r="E261" s="40"/>
      <c r="F261" s="218" t="s">
        <v>1444</v>
      </c>
      <c r="G261" s="40"/>
      <c r="H261" s="40"/>
      <c r="I261" s="219"/>
      <c r="J261" s="40"/>
      <c r="K261" s="40"/>
      <c r="L261" s="44"/>
      <c r="M261" s="259"/>
      <c r="N261" s="260"/>
      <c r="O261" s="261"/>
      <c r="P261" s="261"/>
      <c r="Q261" s="261"/>
      <c r="R261" s="261"/>
      <c r="S261" s="261"/>
      <c r="T261" s="26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149</v>
      </c>
      <c r="AU261" s="17" t="s">
        <v>78</v>
      </c>
    </row>
    <row r="262" s="2" customFormat="1" ht="6.96" customHeight="1">
      <c r="A262" s="38"/>
      <c r="B262" s="59"/>
      <c r="C262" s="60"/>
      <c r="D262" s="60"/>
      <c r="E262" s="60"/>
      <c r="F262" s="60"/>
      <c r="G262" s="60"/>
      <c r="H262" s="60"/>
      <c r="I262" s="60"/>
      <c r="J262" s="60"/>
      <c r="K262" s="60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BDHLwNBsffAoqKdvT5tYNdvQN66IuoAkAk8NUximVW23nfsXEEIBdgYT0pVJW4JFMiik+JpmEjWShpb9Fp33WA==" hashValue="Z71zTeFQIKQttRlf1pAGW7T9GoM1DX8y0ogJzZGMgVp/Q+EA4aHAKJkk0RgTKspbWY5JItxCCSYTQb43GkCcVw==" algorithmName="SHA-512" password="CC35"/>
  <autoFilter ref="C87:K26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3_01/612135101"/>
    <hyperlink ref="F97" r:id="rId2" display="https://podminky.urs.cz/item/CS_URS_2023_01/612315101"/>
    <hyperlink ref="F102" r:id="rId3" display="https://podminky.urs.cz/item/CS_URS_2023_01/974031121"/>
    <hyperlink ref="F108" r:id="rId4" display="https://podminky.urs.cz/item/CS_URS_2023_01/977151111"/>
    <hyperlink ref="F113" r:id="rId5" display="https://podminky.urs.cz/item/CS_URS_2023_01/997013212"/>
    <hyperlink ref="F116" r:id="rId6" display="https://podminky.urs.cz/item/CS_URS_2023_01/997013501"/>
    <hyperlink ref="F119" r:id="rId7" display="https://podminky.urs.cz/item/CS_URS_2023_01/997013509"/>
    <hyperlink ref="F123" r:id="rId8" display="https://podminky.urs.cz/item/CS_URS_2023_01/997013603"/>
    <hyperlink ref="F127" r:id="rId9" display="https://podminky.urs.cz/item/CS_URS_2023_01/998018002"/>
    <hyperlink ref="F132" r:id="rId10" display="https://podminky.urs.cz/item/CS_URS_2023_01/741110511"/>
    <hyperlink ref="F138" r:id="rId11" display="https://podminky.urs.cz/item/CS_URS_2023_01/741122011"/>
    <hyperlink ref="F144" r:id="rId12" display="https://podminky.urs.cz/item/CS_URS_2023_01/741122011"/>
    <hyperlink ref="F150" r:id="rId13" display="https://podminky.urs.cz/item/CS_URS_2023_01/741122025"/>
    <hyperlink ref="F156" r:id="rId14" display="https://podminky.urs.cz/item/CS_URS_2023_01/741122223"/>
    <hyperlink ref="F162" r:id="rId15" display="https://podminky.urs.cz/item/CS_URS_2023_01/741130006"/>
    <hyperlink ref="F165" r:id="rId16" display="https://podminky.urs.cz/item/CS_URS_2023_01/741210101"/>
    <hyperlink ref="F172" r:id="rId17" display="https://podminky.urs.cz/item/CS_URS_2023_01/741310124"/>
    <hyperlink ref="F179" r:id="rId18" display="https://podminky.urs.cz/item/CS_URS_2023_01/741310401"/>
    <hyperlink ref="F186" r:id="rId19" display="https://podminky.urs.cz/item/CS_URS_2023_01/741311815"/>
    <hyperlink ref="F189" r:id="rId20" display="https://podminky.urs.cz/item/CS_URS_2023_01/741371843"/>
    <hyperlink ref="F192" r:id="rId21" display="https://podminky.urs.cz/item/CS_URS_2023_01/741372022"/>
    <hyperlink ref="F197" r:id="rId22" display="https://podminky.urs.cz/item/CS_URS_2023_01/741810001"/>
    <hyperlink ref="F200" r:id="rId23" display="https://podminky.urs.cz/item/CS_URS_2023_01/998741102"/>
    <hyperlink ref="F204" r:id="rId24" display="https://podminky.urs.cz/item/CS_URS_2023_01/742110002"/>
    <hyperlink ref="F210" r:id="rId25" display="https://podminky.urs.cz/item/CS_URS_2023_01/742110504"/>
    <hyperlink ref="F215" r:id="rId26" display="https://podminky.urs.cz/item/CS_URS_2023_01/742124002"/>
    <hyperlink ref="F230" r:id="rId27" display="https://podminky.urs.cz/item/CS_URS_2023_01/742210121"/>
    <hyperlink ref="F235" r:id="rId28" display="https://podminky.urs.cz/item/CS_URS_2023_01/742310001"/>
    <hyperlink ref="F240" r:id="rId29" display="https://podminky.urs.cz/item/CS_URS_2023_01/742310002"/>
    <hyperlink ref="F245" r:id="rId30" display="https://podminky.urs.cz/item/CS_URS_2023_01/742310003"/>
    <hyperlink ref="F250" r:id="rId31" display="https://podminky.urs.cz/item/CS_URS_2023_01/742310005"/>
    <hyperlink ref="F256" r:id="rId32" display="https://podminky.urs.cz/item/CS_URS_2023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1446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ROUND((SUM(BE89:BE260)),  2)</f>
        <v>0</v>
      </c>
      <c r="G33" s="38"/>
      <c r="H33" s="38"/>
      <c r="I33" s="148">
        <v>0.20999999999999999</v>
      </c>
      <c r="J33" s="147">
        <f>ROUND(((SUM(BE89:BE260))*I33),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ROUND((SUM(BF89:BF260)),  2)</f>
        <v>0</v>
      </c>
      <c r="G34" s="38"/>
      <c r="H34" s="38"/>
      <c r="I34" s="148">
        <v>0.14999999999999999</v>
      </c>
      <c r="J34" s="147">
        <f>ROUND(((SUM(BF89:BF260))*I34),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ROUND((SUM(BG89:BG260)),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ROUND((SUM(BH89:BH260)),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ROUND((SUM(BI89:BI260)),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06 - společné prostory - oprava povrchů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106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107</v>
      </c>
      <c r="E62" s="174"/>
      <c r="F62" s="174"/>
      <c r="G62" s="174"/>
      <c r="H62" s="174"/>
      <c r="I62" s="174"/>
      <c r="J62" s="175">
        <f>J96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108</v>
      </c>
      <c r="E63" s="174"/>
      <c r="F63" s="174"/>
      <c r="G63" s="174"/>
      <c r="H63" s="174"/>
      <c r="I63" s="174"/>
      <c r="J63" s="175">
        <f>J117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109</v>
      </c>
      <c r="E64" s="174"/>
      <c r="F64" s="174"/>
      <c r="G64" s="174"/>
      <c r="H64" s="174"/>
      <c r="I64" s="174"/>
      <c r="J64" s="175">
        <f>J147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110</v>
      </c>
      <c r="E65" s="174"/>
      <c r="F65" s="174"/>
      <c r="G65" s="174"/>
      <c r="H65" s="174"/>
      <c r="I65" s="174"/>
      <c r="J65" s="175">
        <f>J161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111</v>
      </c>
      <c r="E66" s="168"/>
      <c r="F66" s="168"/>
      <c r="G66" s="168"/>
      <c r="H66" s="168"/>
      <c r="I66" s="168"/>
      <c r="J66" s="169">
        <f>J165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958</v>
      </c>
      <c r="E67" s="174"/>
      <c r="F67" s="174"/>
      <c r="G67" s="174"/>
      <c r="H67" s="174"/>
      <c r="I67" s="174"/>
      <c r="J67" s="175">
        <f>J166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121</v>
      </c>
      <c r="E68" s="174"/>
      <c r="F68" s="174"/>
      <c r="G68" s="174"/>
      <c r="H68" s="174"/>
      <c r="I68" s="174"/>
      <c r="J68" s="175">
        <f>J174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122</v>
      </c>
      <c r="E69" s="174"/>
      <c r="F69" s="174"/>
      <c r="G69" s="174"/>
      <c r="H69" s="174"/>
      <c r="I69" s="174"/>
      <c r="J69" s="175">
        <f>J215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123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BH- Ostrov n/Osl. oprava bytů VB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99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06 - společné prostory - oprava povrchů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Ostrov nad Oslavou</v>
      </c>
      <c r="G83" s="40"/>
      <c r="H83" s="40"/>
      <c r="I83" s="32" t="s">
        <v>23</v>
      </c>
      <c r="J83" s="72" t="str">
        <f>IF(J12="","",J12)</f>
        <v>27. 7. 2022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124</v>
      </c>
      <c r="D88" s="180" t="s">
        <v>55</v>
      </c>
      <c r="E88" s="180" t="s">
        <v>51</v>
      </c>
      <c r="F88" s="180" t="s">
        <v>52</v>
      </c>
      <c r="G88" s="180" t="s">
        <v>125</v>
      </c>
      <c r="H88" s="180" t="s">
        <v>126</v>
      </c>
      <c r="I88" s="180" t="s">
        <v>127</v>
      </c>
      <c r="J88" s="180" t="s">
        <v>103</v>
      </c>
      <c r="K88" s="181" t="s">
        <v>128</v>
      </c>
      <c r="L88" s="182"/>
      <c r="M88" s="92" t="s">
        <v>19</v>
      </c>
      <c r="N88" s="93" t="s">
        <v>40</v>
      </c>
      <c r="O88" s="93" t="s">
        <v>129</v>
      </c>
      <c r="P88" s="93" t="s">
        <v>130</v>
      </c>
      <c r="Q88" s="93" t="s">
        <v>131</v>
      </c>
      <c r="R88" s="93" t="s">
        <v>132</v>
      </c>
      <c r="S88" s="93" t="s">
        <v>133</v>
      </c>
      <c r="T88" s="94" t="s">
        <v>134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135</v>
      </c>
      <c r="D89" s="40"/>
      <c r="E89" s="40"/>
      <c r="F89" s="40"/>
      <c r="G89" s="40"/>
      <c r="H89" s="40"/>
      <c r="I89" s="40"/>
      <c r="J89" s="183">
        <f>BK89</f>
        <v>0</v>
      </c>
      <c r="K89" s="40"/>
      <c r="L89" s="44"/>
      <c r="M89" s="95"/>
      <c r="N89" s="184"/>
      <c r="O89" s="96"/>
      <c r="P89" s="185">
        <f>P90+P165</f>
        <v>0</v>
      </c>
      <c r="Q89" s="96"/>
      <c r="R89" s="185">
        <f>R90+R165</f>
        <v>1.6206456700000003</v>
      </c>
      <c r="S89" s="96"/>
      <c r="T89" s="186">
        <f>T90+T165</f>
        <v>0.11063310000000001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104</v>
      </c>
      <c r="BK89" s="187">
        <f>BK90+BK165</f>
        <v>0</v>
      </c>
    </row>
    <row r="90" s="12" customFormat="1" ht="25.92" customHeight="1">
      <c r="A90" s="12"/>
      <c r="B90" s="188"/>
      <c r="C90" s="189"/>
      <c r="D90" s="190" t="s">
        <v>69</v>
      </c>
      <c r="E90" s="191" t="s">
        <v>136</v>
      </c>
      <c r="F90" s="191" t="s">
        <v>137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P91+P96+P117+P147+P161</f>
        <v>0</v>
      </c>
      <c r="Q90" s="196"/>
      <c r="R90" s="197">
        <f>R91+R96+R117+R147+R161</f>
        <v>1.2338330000000002</v>
      </c>
      <c r="S90" s="196"/>
      <c r="T90" s="198">
        <f>T91+T96+T117+T147+T161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78</v>
      </c>
      <c r="AT90" s="200" t="s">
        <v>69</v>
      </c>
      <c r="AU90" s="200" t="s">
        <v>70</v>
      </c>
      <c r="AY90" s="199" t="s">
        <v>138</v>
      </c>
      <c r="BK90" s="201">
        <f>BK91+BK96+BK117+BK147+BK161</f>
        <v>0</v>
      </c>
    </row>
    <row r="91" s="12" customFormat="1" ht="22.8" customHeight="1">
      <c r="A91" s="12"/>
      <c r="B91" s="188"/>
      <c r="C91" s="189"/>
      <c r="D91" s="190" t="s">
        <v>69</v>
      </c>
      <c r="E91" s="202" t="s">
        <v>139</v>
      </c>
      <c r="F91" s="202" t="s">
        <v>140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SUM(P92:P95)</f>
        <v>0</v>
      </c>
      <c r="Q91" s="196"/>
      <c r="R91" s="197">
        <f>SUM(R92:R95)</f>
        <v>0.2095244</v>
      </c>
      <c r="S91" s="196"/>
      <c r="T91" s="19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78</v>
      </c>
      <c r="AT91" s="200" t="s">
        <v>69</v>
      </c>
      <c r="AU91" s="200" t="s">
        <v>78</v>
      </c>
      <c r="AY91" s="199" t="s">
        <v>138</v>
      </c>
      <c r="BK91" s="201">
        <f>SUM(BK92:BK95)</f>
        <v>0</v>
      </c>
    </row>
    <row r="92" s="2" customFormat="1" ht="24.15" customHeight="1">
      <c r="A92" s="38"/>
      <c r="B92" s="39"/>
      <c r="C92" s="204" t="s">
        <v>78</v>
      </c>
      <c r="D92" s="204" t="s">
        <v>141</v>
      </c>
      <c r="E92" s="205" t="s">
        <v>1447</v>
      </c>
      <c r="F92" s="206" t="s">
        <v>1448</v>
      </c>
      <c r="G92" s="207" t="s">
        <v>144</v>
      </c>
      <c r="H92" s="208">
        <v>0.76000000000000001</v>
      </c>
      <c r="I92" s="209"/>
      <c r="J92" s="210">
        <f>ROUND(I92*H92,2)</f>
        <v>0</v>
      </c>
      <c r="K92" s="206" t="s">
        <v>145</v>
      </c>
      <c r="L92" s="44"/>
      <c r="M92" s="211" t="s">
        <v>19</v>
      </c>
      <c r="N92" s="212" t="s">
        <v>42</v>
      </c>
      <c r="O92" s="84"/>
      <c r="P92" s="213">
        <f>O92*H92</f>
        <v>0</v>
      </c>
      <c r="Q92" s="213">
        <v>0.27568999999999999</v>
      </c>
      <c r="R92" s="213">
        <f>Q92*H92</f>
        <v>0.2095244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146</v>
      </c>
      <c r="AT92" s="215" t="s">
        <v>141</v>
      </c>
      <c r="AU92" s="215" t="s">
        <v>147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147</v>
      </c>
      <c r="BK92" s="216">
        <f>ROUND(I92*H92,2)</f>
        <v>0</v>
      </c>
      <c r="BL92" s="17" t="s">
        <v>146</v>
      </c>
      <c r="BM92" s="215" t="s">
        <v>1449</v>
      </c>
    </row>
    <row r="93" s="2" customFormat="1">
      <c r="A93" s="38"/>
      <c r="B93" s="39"/>
      <c r="C93" s="40"/>
      <c r="D93" s="217" t="s">
        <v>149</v>
      </c>
      <c r="E93" s="40"/>
      <c r="F93" s="218" t="s">
        <v>1450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147</v>
      </c>
    </row>
    <row r="94" s="2" customFormat="1">
      <c r="A94" s="38"/>
      <c r="B94" s="39"/>
      <c r="C94" s="40"/>
      <c r="D94" s="222" t="s">
        <v>151</v>
      </c>
      <c r="E94" s="40"/>
      <c r="F94" s="223" t="s">
        <v>1451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151</v>
      </c>
      <c r="AU94" s="17" t="s">
        <v>147</v>
      </c>
    </row>
    <row r="95" s="13" customFormat="1">
      <c r="A95" s="13"/>
      <c r="B95" s="224"/>
      <c r="C95" s="225"/>
      <c r="D95" s="217" t="s">
        <v>153</v>
      </c>
      <c r="E95" s="226" t="s">
        <v>19</v>
      </c>
      <c r="F95" s="227" t="s">
        <v>1452</v>
      </c>
      <c r="G95" s="225"/>
      <c r="H95" s="228">
        <v>0.76000000000000001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153</v>
      </c>
      <c r="AU95" s="234" t="s">
        <v>147</v>
      </c>
      <c r="AV95" s="13" t="s">
        <v>147</v>
      </c>
      <c r="AW95" s="13" t="s">
        <v>32</v>
      </c>
      <c r="AX95" s="13" t="s">
        <v>78</v>
      </c>
      <c r="AY95" s="234" t="s">
        <v>138</v>
      </c>
    </row>
    <row r="96" s="12" customFormat="1" ht="22.8" customHeight="1">
      <c r="A96" s="12"/>
      <c r="B96" s="188"/>
      <c r="C96" s="189"/>
      <c r="D96" s="190" t="s">
        <v>69</v>
      </c>
      <c r="E96" s="202" t="s">
        <v>155</v>
      </c>
      <c r="F96" s="202" t="s">
        <v>156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SUM(P97:P116)</f>
        <v>0</v>
      </c>
      <c r="Q96" s="196"/>
      <c r="R96" s="197">
        <f>SUM(R97:R116)</f>
        <v>1.0160400000000001</v>
      </c>
      <c r="S96" s="196"/>
      <c r="T96" s="198">
        <f>SUM(T97:T116)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78</v>
      </c>
      <c r="AT96" s="200" t="s">
        <v>69</v>
      </c>
      <c r="AU96" s="200" t="s">
        <v>78</v>
      </c>
      <c r="AY96" s="199" t="s">
        <v>138</v>
      </c>
      <c r="BK96" s="201">
        <f>SUM(BK97:BK116)</f>
        <v>0</v>
      </c>
    </row>
    <row r="97" s="2" customFormat="1" ht="16.5" customHeight="1">
      <c r="A97" s="38"/>
      <c r="B97" s="39"/>
      <c r="C97" s="204" t="s">
        <v>147</v>
      </c>
      <c r="D97" s="204" t="s">
        <v>141</v>
      </c>
      <c r="E97" s="205" t="s">
        <v>157</v>
      </c>
      <c r="F97" s="206" t="s">
        <v>158</v>
      </c>
      <c r="G97" s="207" t="s">
        <v>144</v>
      </c>
      <c r="H97" s="208">
        <v>27.225000000000001</v>
      </c>
      <c r="I97" s="209"/>
      <c r="J97" s="210">
        <f>ROUND(I97*H97,2)</f>
        <v>0</v>
      </c>
      <c r="K97" s="206" t="s">
        <v>145</v>
      </c>
      <c r="L97" s="44"/>
      <c r="M97" s="211" t="s">
        <v>19</v>
      </c>
      <c r="N97" s="212" t="s">
        <v>42</v>
      </c>
      <c r="O97" s="84"/>
      <c r="P97" s="213">
        <f>O97*H97</f>
        <v>0</v>
      </c>
      <c r="Q97" s="213">
        <v>0.0040000000000000001</v>
      </c>
      <c r="R97" s="213">
        <f>Q97*H97</f>
        <v>0.10890000000000001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146</v>
      </c>
      <c r="AT97" s="215" t="s">
        <v>141</v>
      </c>
      <c r="AU97" s="215" t="s">
        <v>147</v>
      </c>
      <c r="AY97" s="17" t="s">
        <v>138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147</v>
      </c>
      <c r="BK97" s="216">
        <f>ROUND(I97*H97,2)</f>
        <v>0</v>
      </c>
      <c r="BL97" s="17" t="s">
        <v>146</v>
      </c>
      <c r="BM97" s="215" t="s">
        <v>1453</v>
      </c>
    </row>
    <row r="98" s="2" customFormat="1">
      <c r="A98" s="38"/>
      <c r="B98" s="39"/>
      <c r="C98" s="40"/>
      <c r="D98" s="217" t="s">
        <v>149</v>
      </c>
      <c r="E98" s="40"/>
      <c r="F98" s="218" t="s">
        <v>160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149</v>
      </c>
      <c r="AU98" s="17" t="s">
        <v>147</v>
      </c>
    </row>
    <row r="99" s="2" customFormat="1">
      <c r="A99" s="38"/>
      <c r="B99" s="39"/>
      <c r="C99" s="40"/>
      <c r="D99" s="222" t="s">
        <v>151</v>
      </c>
      <c r="E99" s="40"/>
      <c r="F99" s="223" t="s">
        <v>161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147</v>
      </c>
    </row>
    <row r="100" s="13" customFormat="1">
      <c r="A100" s="13"/>
      <c r="B100" s="224"/>
      <c r="C100" s="225"/>
      <c r="D100" s="217" t="s">
        <v>153</v>
      </c>
      <c r="E100" s="226" t="s">
        <v>19</v>
      </c>
      <c r="F100" s="227" t="s">
        <v>1454</v>
      </c>
      <c r="G100" s="225"/>
      <c r="H100" s="228">
        <v>12.1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153</v>
      </c>
      <c r="AU100" s="234" t="s">
        <v>147</v>
      </c>
      <c r="AV100" s="13" t="s">
        <v>147</v>
      </c>
      <c r="AW100" s="13" t="s">
        <v>32</v>
      </c>
      <c r="AX100" s="13" t="s">
        <v>70</v>
      </c>
      <c r="AY100" s="234" t="s">
        <v>138</v>
      </c>
    </row>
    <row r="101" s="13" customFormat="1">
      <c r="A101" s="13"/>
      <c r="B101" s="224"/>
      <c r="C101" s="225"/>
      <c r="D101" s="217" t="s">
        <v>153</v>
      </c>
      <c r="E101" s="226" t="s">
        <v>19</v>
      </c>
      <c r="F101" s="227" t="s">
        <v>1455</v>
      </c>
      <c r="G101" s="225"/>
      <c r="H101" s="228">
        <v>15.125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153</v>
      </c>
      <c r="AU101" s="234" t="s">
        <v>147</v>
      </c>
      <c r="AV101" s="13" t="s">
        <v>147</v>
      </c>
      <c r="AW101" s="13" t="s">
        <v>32</v>
      </c>
      <c r="AX101" s="13" t="s">
        <v>70</v>
      </c>
      <c r="AY101" s="234" t="s">
        <v>138</v>
      </c>
    </row>
    <row r="102" s="14" customFormat="1">
      <c r="A102" s="14"/>
      <c r="B102" s="235"/>
      <c r="C102" s="236"/>
      <c r="D102" s="217" t="s">
        <v>153</v>
      </c>
      <c r="E102" s="237" t="s">
        <v>19</v>
      </c>
      <c r="F102" s="238" t="s">
        <v>170</v>
      </c>
      <c r="G102" s="236"/>
      <c r="H102" s="239">
        <v>27.225000000000001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153</v>
      </c>
      <c r="AU102" s="245" t="s">
        <v>147</v>
      </c>
      <c r="AV102" s="14" t="s">
        <v>146</v>
      </c>
      <c r="AW102" s="14" t="s">
        <v>32</v>
      </c>
      <c r="AX102" s="14" t="s">
        <v>78</v>
      </c>
      <c r="AY102" s="245" t="s">
        <v>138</v>
      </c>
    </row>
    <row r="103" s="2" customFormat="1" ht="16.5" customHeight="1">
      <c r="A103" s="38"/>
      <c r="B103" s="39"/>
      <c r="C103" s="204" t="s">
        <v>139</v>
      </c>
      <c r="D103" s="204" t="s">
        <v>141</v>
      </c>
      <c r="E103" s="205" t="s">
        <v>1456</v>
      </c>
      <c r="F103" s="206" t="s">
        <v>1457</v>
      </c>
      <c r="G103" s="207" t="s">
        <v>144</v>
      </c>
      <c r="H103" s="208">
        <v>189.93700000000001</v>
      </c>
      <c r="I103" s="209"/>
      <c r="J103" s="210">
        <f>ROUND(I103*H103,2)</f>
        <v>0</v>
      </c>
      <c r="K103" s="206" t="s">
        <v>145</v>
      </c>
      <c r="L103" s="44"/>
      <c r="M103" s="211" t="s">
        <v>19</v>
      </c>
      <c r="N103" s="212" t="s">
        <v>42</v>
      </c>
      <c r="O103" s="84"/>
      <c r="P103" s="213">
        <f>O103*H103</f>
        <v>0</v>
      </c>
      <c r="Q103" s="213">
        <v>0.0040000000000000001</v>
      </c>
      <c r="R103" s="213">
        <f>Q103*H103</f>
        <v>0.75974800000000009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146</v>
      </c>
      <c r="AT103" s="215" t="s">
        <v>141</v>
      </c>
      <c r="AU103" s="215" t="s">
        <v>147</v>
      </c>
      <c r="AY103" s="17" t="s">
        <v>138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147</v>
      </c>
      <c r="BK103" s="216">
        <f>ROUND(I103*H103,2)</f>
        <v>0</v>
      </c>
      <c r="BL103" s="17" t="s">
        <v>146</v>
      </c>
      <c r="BM103" s="215" t="s">
        <v>1458</v>
      </c>
    </row>
    <row r="104" s="2" customFormat="1">
      <c r="A104" s="38"/>
      <c r="B104" s="39"/>
      <c r="C104" s="40"/>
      <c r="D104" s="217" t="s">
        <v>149</v>
      </c>
      <c r="E104" s="40"/>
      <c r="F104" s="218" t="s">
        <v>1459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149</v>
      </c>
      <c r="AU104" s="17" t="s">
        <v>147</v>
      </c>
    </row>
    <row r="105" s="2" customFormat="1">
      <c r="A105" s="38"/>
      <c r="B105" s="39"/>
      <c r="C105" s="40"/>
      <c r="D105" s="222" t="s">
        <v>151</v>
      </c>
      <c r="E105" s="40"/>
      <c r="F105" s="223" t="s">
        <v>1460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151</v>
      </c>
      <c r="AU105" s="17" t="s">
        <v>147</v>
      </c>
    </row>
    <row r="106" s="13" customFormat="1">
      <c r="A106" s="13"/>
      <c r="B106" s="224"/>
      <c r="C106" s="225"/>
      <c r="D106" s="217" t="s">
        <v>153</v>
      </c>
      <c r="E106" s="226" t="s">
        <v>19</v>
      </c>
      <c r="F106" s="227" t="s">
        <v>1461</v>
      </c>
      <c r="G106" s="225"/>
      <c r="H106" s="228">
        <v>7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153</v>
      </c>
      <c r="AU106" s="234" t="s">
        <v>147</v>
      </c>
      <c r="AV106" s="13" t="s">
        <v>147</v>
      </c>
      <c r="AW106" s="13" t="s">
        <v>32</v>
      </c>
      <c r="AX106" s="13" t="s">
        <v>70</v>
      </c>
      <c r="AY106" s="234" t="s">
        <v>138</v>
      </c>
    </row>
    <row r="107" s="13" customFormat="1">
      <c r="A107" s="13"/>
      <c r="B107" s="224"/>
      <c r="C107" s="225"/>
      <c r="D107" s="217" t="s">
        <v>153</v>
      </c>
      <c r="E107" s="226" t="s">
        <v>19</v>
      </c>
      <c r="F107" s="227" t="s">
        <v>1462</v>
      </c>
      <c r="G107" s="225"/>
      <c r="H107" s="228">
        <v>6.25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153</v>
      </c>
      <c r="AU107" s="234" t="s">
        <v>147</v>
      </c>
      <c r="AV107" s="13" t="s">
        <v>147</v>
      </c>
      <c r="AW107" s="13" t="s">
        <v>32</v>
      </c>
      <c r="AX107" s="13" t="s">
        <v>70</v>
      </c>
      <c r="AY107" s="234" t="s">
        <v>138</v>
      </c>
    </row>
    <row r="108" s="13" customFormat="1">
      <c r="A108" s="13"/>
      <c r="B108" s="224"/>
      <c r="C108" s="225"/>
      <c r="D108" s="217" t="s">
        <v>153</v>
      </c>
      <c r="E108" s="226" t="s">
        <v>19</v>
      </c>
      <c r="F108" s="227" t="s">
        <v>1463</v>
      </c>
      <c r="G108" s="225"/>
      <c r="H108" s="228">
        <v>16.800000000000001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153</v>
      </c>
      <c r="AU108" s="234" t="s">
        <v>147</v>
      </c>
      <c r="AV108" s="13" t="s">
        <v>147</v>
      </c>
      <c r="AW108" s="13" t="s">
        <v>32</v>
      </c>
      <c r="AX108" s="13" t="s">
        <v>70</v>
      </c>
      <c r="AY108" s="234" t="s">
        <v>138</v>
      </c>
    </row>
    <row r="109" s="13" customFormat="1">
      <c r="A109" s="13"/>
      <c r="B109" s="224"/>
      <c r="C109" s="225"/>
      <c r="D109" s="217" t="s">
        <v>153</v>
      </c>
      <c r="E109" s="226" t="s">
        <v>19</v>
      </c>
      <c r="F109" s="227" t="s">
        <v>1464</v>
      </c>
      <c r="G109" s="225"/>
      <c r="H109" s="228">
        <v>118.112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147</v>
      </c>
      <c r="AV109" s="13" t="s">
        <v>147</v>
      </c>
      <c r="AW109" s="13" t="s">
        <v>32</v>
      </c>
      <c r="AX109" s="13" t="s">
        <v>70</v>
      </c>
      <c r="AY109" s="234" t="s">
        <v>138</v>
      </c>
    </row>
    <row r="110" s="13" customFormat="1">
      <c r="A110" s="13"/>
      <c r="B110" s="224"/>
      <c r="C110" s="225"/>
      <c r="D110" s="217" t="s">
        <v>153</v>
      </c>
      <c r="E110" s="226" t="s">
        <v>19</v>
      </c>
      <c r="F110" s="227" t="s">
        <v>1465</v>
      </c>
      <c r="G110" s="225"/>
      <c r="H110" s="228">
        <v>19.274999999999999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153</v>
      </c>
      <c r="AU110" s="234" t="s">
        <v>147</v>
      </c>
      <c r="AV110" s="13" t="s">
        <v>147</v>
      </c>
      <c r="AW110" s="13" t="s">
        <v>32</v>
      </c>
      <c r="AX110" s="13" t="s">
        <v>70</v>
      </c>
      <c r="AY110" s="234" t="s">
        <v>138</v>
      </c>
    </row>
    <row r="111" s="13" customFormat="1">
      <c r="A111" s="13"/>
      <c r="B111" s="224"/>
      <c r="C111" s="225"/>
      <c r="D111" s="217" t="s">
        <v>153</v>
      </c>
      <c r="E111" s="226" t="s">
        <v>19</v>
      </c>
      <c r="F111" s="227" t="s">
        <v>1466</v>
      </c>
      <c r="G111" s="225"/>
      <c r="H111" s="228">
        <v>22.5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153</v>
      </c>
      <c r="AU111" s="234" t="s">
        <v>147</v>
      </c>
      <c r="AV111" s="13" t="s">
        <v>147</v>
      </c>
      <c r="AW111" s="13" t="s">
        <v>32</v>
      </c>
      <c r="AX111" s="13" t="s">
        <v>70</v>
      </c>
      <c r="AY111" s="234" t="s">
        <v>138</v>
      </c>
    </row>
    <row r="112" s="14" customFormat="1">
      <c r="A112" s="14"/>
      <c r="B112" s="235"/>
      <c r="C112" s="236"/>
      <c r="D112" s="217" t="s">
        <v>153</v>
      </c>
      <c r="E112" s="237" t="s">
        <v>19</v>
      </c>
      <c r="F112" s="238" t="s">
        <v>170</v>
      </c>
      <c r="G112" s="236"/>
      <c r="H112" s="239">
        <v>189.93700000000001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153</v>
      </c>
      <c r="AU112" s="245" t="s">
        <v>147</v>
      </c>
      <c r="AV112" s="14" t="s">
        <v>146</v>
      </c>
      <c r="AW112" s="14" t="s">
        <v>32</v>
      </c>
      <c r="AX112" s="14" t="s">
        <v>78</v>
      </c>
      <c r="AY112" s="245" t="s">
        <v>138</v>
      </c>
    </row>
    <row r="113" s="2" customFormat="1" ht="16.5" customHeight="1">
      <c r="A113" s="38"/>
      <c r="B113" s="39"/>
      <c r="C113" s="204" t="s">
        <v>146</v>
      </c>
      <c r="D113" s="204" t="s">
        <v>141</v>
      </c>
      <c r="E113" s="205" t="s">
        <v>178</v>
      </c>
      <c r="F113" s="206" t="s">
        <v>179</v>
      </c>
      <c r="G113" s="207" t="s">
        <v>144</v>
      </c>
      <c r="H113" s="208">
        <v>36.847999999999999</v>
      </c>
      <c r="I113" s="209"/>
      <c r="J113" s="210">
        <f>ROUND(I113*H113,2)</f>
        <v>0</v>
      </c>
      <c r="K113" s="206" t="s">
        <v>145</v>
      </c>
      <c r="L113" s="44"/>
      <c r="M113" s="211" t="s">
        <v>19</v>
      </c>
      <c r="N113" s="212" t="s">
        <v>42</v>
      </c>
      <c r="O113" s="84"/>
      <c r="P113" s="213">
        <f>O113*H113</f>
        <v>0</v>
      </c>
      <c r="Q113" s="213">
        <v>0.0040000000000000001</v>
      </c>
      <c r="R113" s="213">
        <f>Q113*H113</f>
        <v>0.147392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146</v>
      </c>
      <c r="AT113" s="215" t="s">
        <v>141</v>
      </c>
      <c r="AU113" s="215" t="s">
        <v>147</v>
      </c>
      <c r="AY113" s="17" t="s">
        <v>138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147</v>
      </c>
      <c r="BK113" s="216">
        <f>ROUND(I113*H113,2)</f>
        <v>0</v>
      </c>
      <c r="BL113" s="17" t="s">
        <v>146</v>
      </c>
      <c r="BM113" s="215" t="s">
        <v>1467</v>
      </c>
    </row>
    <row r="114" s="2" customFormat="1">
      <c r="A114" s="38"/>
      <c r="B114" s="39"/>
      <c r="C114" s="40"/>
      <c r="D114" s="217" t="s">
        <v>149</v>
      </c>
      <c r="E114" s="40"/>
      <c r="F114" s="218" t="s">
        <v>181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149</v>
      </c>
      <c r="AU114" s="17" t="s">
        <v>147</v>
      </c>
    </row>
    <row r="115" s="2" customFormat="1">
      <c r="A115" s="38"/>
      <c r="B115" s="39"/>
      <c r="C115" s="40"/>
      <c r="D115" s="222" t="s">
        <v>151</v>
      </c>
      <c r="E115" s="40"/>
      <c r="F115" s="223" t="s">
        <v>182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151</v>
      </c>
      <c r="AU115" s="17" t="s">
        <v>147</v>
      </c>
    </row>
    <row r="116" s="13" customFormat="1">
      <c r="A116" s="13"/>
      <c r="B116" s="224"/>
      <c r="C116" s="225"/>
      <c r="D116" s="217" t="s">
        <v>153</v>
      </c>
      <c r="E116" s="226" t="s">
        <v>19</v>
      </c>
      <c r="F116" s="227" t="s">
        <v>1468</v>
      </c>
      <c r="G116" s="225"/>
      <c r="H116" s="228">
        <v>36.847999999999999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153</v>
      </c>
      <c r="AU116" s="234" t="s">
        <v>147</v>
      </c>
      <c r="AV116" s="13" t="s">
        <v>147</v>
      </c>
      <c r="AW116" s="13" t="s">
        <v>32</v>
      </c>
      <c r="AX116" s="13" t="s">
        <v>78</v>
      </c>
      <c r="AY116" s="234" t="s">
        <v>138</v>
      </c>
    </row>
    <row r="117" s="12" customFormat="1" ht="22.8" customHeight="1">
      <c r="A117" s="12"/>
      <c r="B117" s="188"/>
      <c r="C117" s="189"/>
      <c r="D117" s="190" t="s">
        <v>69</v>
      </c>
      <c r="E117" s="202" t="s">
        <v>192</v>
      </c>
      <c r="F117" s="202" t="s">
        <v>193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SUM(P118:P146)</f>
        <v>0</v>
      </c>
      <c r="Q117" s="196"/>
      <c r="R117" s="197">
        <f>SUM(R118:R146)</f>
        <v>0.0082686000000000009</v>
      </c>
      <c r="S117" s="196"/>
      <c r="T117" s="198">
        <f>SUM(T118:T146)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78</v>
      </c>
      <c r="AT117" s="200" t="s">
        <v>69</v>
      </c>
      <c r="AU117" s="200" t="s">
        <v>78</v>
      </c>
      <c r="AY117" s="199" t="s">
        <v>138</v>
      </c>
      <c r="BK117" s="201">
        <f>SUM(BK118:BK146)</f>
        <v>0</v>
      </c>
    </row>
    <row r="118" s="2" customFormat="1" ht="16.5" customHeight="1">
      <c r="A118" s="38"/>
      <c r="B118" s="39"/>
      <c r="C118" s="204" t="s">
        <v>194</v>
      </c>
      <c r="D118" s="204" t="s">
        <v>141</v>
      </c>
      <c r="E118" s="205" t="s">
        <v>1469</v>
      </c>
      <c r="F118" s="206" t="s">
        <v>1470</v>
      </c>
      <c r="G118" s="207" t="s">
        <v>1471</v>
      </c>
      <c r="H118" s="208">
        <v>7</v>
      </c>
      <c r="I118" s="209"/>
      <c r="J118" s="210">
        <f>ROUND(I118*H118,2)</f>
        <v>0</v>
      </c>
      <c r="K118" s="206" t="s">
        <v>145</v>
      </c>
      <c r="L118" s="44"/>
      <c r="M118" s="211" t="s">
        <v>19</v>
      </c>
      <c r="N118" s="212" t="s">
        <v>42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146</v>
      </c>
      <c r="AT118" s="215" t="s">
        <v>141</v>
      </c>
      <c r="AU118" s="215" t="s">
        <v>147</v>
      </c>
      <c r="AY118" s="17" t="s">
        <v>138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147</v>
      </c>
      <c r="BK118" s="216">
        <f>ROUND(I118*H118,2)</f>
        <v>0</v>
      </c>
      <c r="BL118" s="17" t="s">
        <v>146</v>
      </c>
      <c r="BM118" s="215" t="s">
        <v>1472</v>
      </c>
    </row>
    <row r="119" s="2" customFormat="1">
      <c r="A119" s="38"/>
      <c r="B119" s="39"/>
      <c r="C119" s="40"/>
      <c r="D119" s="217" t="s">
        <v>149</v>
      </c>
      <c r="E119" s="40"/>
      <c r="F119" s="218" t="s">
        <v>1473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149</v>
      </c>
      <c r="AU119" s="17" t="s">
        <v>147</v>
      </c>
    </row>
    <row r="120" s="2" customFormat="1">
      <c r="A120" s="38"/>
      <c r="B120" s="39"/>
      <c r="C120" s="40"/>
      <c r="D120" s="222" t="s">
        <v>151</v>
      </c>
      <c r="E120" s="40"/>
      <c r="F120" s="223" t="s">
        <v>1474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151</v>
      </c>
      <c r="AU120" s="17" t="s">
        <v>147</v>
      </c>
    </row>
    <row r="121" s="13" customFormat="1">
      <c r="A121" s="13"/>
      <c r="B121" s="224"/>
      <c r="C121" s="225"/>
      <c r="D121" s="217" t="s">
        <v>153</v>
      </c>
      <c r="E121" s="226" t="s">
        <v>19</v>
      </c>
      <c r="F121" s="227" t="s">
        <v>1475</v>
      </c>
      <c r="G121" s="225"/>
      <c r="H121" s="228">
        <v>7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147</v>
      </c>
      <c r="AV121" s="13" t="s">
        <v>147</v>
      </c>
      <c r="AW121" s="13" t="s">
        <v>32</v>
      </c>
      <c r="AX121" s="13" t="s">
        <v>78</v>
      </c>
      <c r="AY121" s="234" t="s">
        <v>138</v>
      </c>
    </row>
    <row r="122" s="2" customFormat="1" ht="16.5" customHeight="1">
      <c r="A122" s="38"/>
      <c r="B122" s="39"/>
      <c r="C122" s="204" t="s">
        <v>155</v>
      </c>
      <c r="D122" s="204" t="s">
        <v>141</v>
      </c>
      <c r="E122" s="205" t="s">
        <v>1476</v>
      </c>
      <c r="F122" s="206" t="s">
        <v>1477</v>
      </c>
      <c r="G122" s="207" t="s">
        <v>1471</v>
      </c>
      <c r="H122" s="208">
        <v>7</v>
      </c>
      <c r="I122" s="209"/>
      <c r="J122" s="210">
        <f>ROUND(I122*H122,2)</f>
        <v>0</v>
      </c>
      <c r="K122" s="206" t="s">
        <v>145</v>
      </c>
      <c r="L122" s="44"/>
      <c r="M122" s="211" t="s">
        <v>19</v>
      </c>
      <c r="N122" s="212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146</v>
      </c>
      <c r="AT122" s="215" t="s">
        <v>141</v>
      </c>
      <c r="AU122" s="215" t="s">
        <v>147</v>
      </c>
      <c r="AY122" s="17" t="s">
        <v>138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147</v>
      </c>
      <c r="BK122" s="216">
        <f>ROUND(I122*H122,2)</f>
        <v>0</v>
      </c>
      <c r="BL122" s="17" t="s">
        <v>146</v>
      </c>
      <c r="BM122" s="215" t="s">
        <v>1478</v>
      </c>
    </row>
    <row r="123" s="2" customFormat="1">
      <c r="A123" s="38"/>
      <c r="B123" s="39"/>
      <c r="C123" s="40"/>
      <c r="D123" s="217" t="s">
        <v>149</v>
      </c>
      <c r="E123" s="40"/>
      <c r="F123" s="218" t="s">
        <v>1479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149</v>
      </c>
      <c r="AU123" s="17" t="s">
        <v>147</v>
      </c>
    </row>
    <row r="124" s="2" customFormat="1">
      <c r="A124" s="38"/>
      <c r="B124" s="39"/>
      <c r="C124" s="40"/>
      <c r="D124" s="222" t="s">
        <v>151</v>
      </c>
      <c r="E124" s="40"/>
      <c r="F124" s="223" t="s">
        <v>1480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151</v>
      </c>
      <c r="AU124" s="17" t="s">
        <v>147</v>
      </c>
    </row>
    <row r="125" s="13" customFormat="1">
      <c r="A125" s="13"/>
      <c r="B125" s="224"/>
      <c r="C125" s="225"/>
      <c r="D125" s="217" t="s">
        <v>153</v>
      </c>
      <c r="E125" s="226" t="s">
        <v>19</v>
      </c>
      <c r="F125" s="227" t="s">
        <v>1481</v>
      </c>
      <c r="G125" s="225"/>
      <c r="H125" s="228">
        <v>7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153</v>
      </c>
      <c r="AU125" s="234" t="s">
        <v>147</v>
      </c>
      <c r="AV125" s="13" t="s">
        <v>147</v>
      </c>
      <c r="AW125" s="13" t="s">
        <v>32</v>
      </c>
      <c r="AX125" s="13" t="s">
        <v>78</v>
      </c>
      <c r="AY125" s="234" t="s">
        <v>138</v>
      </c>
    </row>
    <row r="126" s="2" customFormat="1" ht="16.5" customHeight="1">
      <c r="A126" s="38"/>
      <c r="B126" s="39"/>
      <c r="C126" s="204" t="s">
        <v>212</v>
      </c>
      <c r="D126" s="204" t="s">
        <v>141</v>
      </c>
      <c r="E126" s="205" t="s">
        <v>1482</v>
      </c>
      <c r="F126" s="206" t="s">
        <v>1483</v>
      </c>
      <c r="G126" s="207" t="s">
        <v>1471</v>
      </c>
      <c r="H126" s="208">
        <v>64.436999999999998</v>
      </c>
      <c r="I126" s="209"/>
      <c r="J126" s="210">
        <f>ROUND(I126*H126,2)</f>
        <v>0</v>
      </c>
      <c r="K126" s="206" t="s">
        <v>145</v>
      </c>
      <c r="L126" s="44"/>
      <c r="M126" s="211" t="s">
        <v>19</v>
      </c>
      <c r="N126" s="212" t="s">
        <v>42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146</v>
      </c>
      <c r="AT126" s="215" t="s">
        <v>141</v>
      </c>
      <c r="AU126" s="215" t="s">
        <v>147</v>
      </c>
      <c r="AY126" s="17" t="s">
        <v>138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147</v>
      </c>
      <c r="BK126" s="216">
        <f>ROUND(I126*H126,2)</f>
        <v>0</v>
      </c>
      <c r="BL126" s="17" t="s">
        <v>146</v>
      </c>
      <c r="BM126" s="215" t="s">
        <v>1484</v>
      </c>
    </row>
    <row r="127" s="2" customFormat="1">
      <c r="A127" s="38"/>
      <c r="B127" s="39"/>
      <c r="C127" s="40"/>
      <c r="D127" s="217" t="s">
        <v>149</v>
      </c>
      <c r="E127" s="40"/>
      <c r="F127" s="218" t="s">
        <v>1485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147</v>
      </c>
    </row>
    <row r="128" s="2" customFormat="1">
      <c r="A128" s="38"/>
      <c r="B128" s="39"/>
      <c r="C128" s="40"/>
      <c r="D128" s="222" t="s">
        <v>151</v>
      </c>
      <c r="E128" s="40"/>
      <c r="F128" s="223" t="s">
        <v>1486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151</v>
      </c>
      <c r="AU128" s="17" t="s">
        <v>147</v>
      </c>
    </row>
    <row r="129" s="13" customFormat="1">
      <c r="A129" s="13"/>
      <c r="B129" s="224"/>
      <c r="C129" s="225"/>
      <c r="D129" s="217" t="s">
        <v>153</v>
      </c>
      <c r="E129" s="226" t="s">
        <v>19</v>
      </c>
      <c r="F129" s="227" t="s">
        <v>1487</v>
      </c>
      <c r="G129" s="225"/>
      <c r="H129" s="228">
        <v>64.436999999999998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153</v>
      </c>
      <c r="AU129" s="234" t="s">
        <v>147</v>
      </c>
      <c r="AV129" s="13" t="s">
        <v>147</v>
      </c>
      <c r="AW129" s="13" t="s">
        <v>32</v>
      </c>
      <c r="AX129" s="13" t="s">
        <v>78</v>
      </c>
      <c r="AY129" s="234" t="s">
        <v>138</v>
      </c>
    </row>
    <row r="130" s="2" customFormat="1" ht="21.75" customHeight="1">
      <c r="A130" s="38"/>
      <c r="B130" s="39"/>
      <c r="C130" s="204" t="s">
        <v>219</v>
      </c>
      <c r="D130" s="204" t="s">
        <v>141</v>
      </c>
      <c r="E130" s="205" t="s">
        <v>1488</v>
      </c>
      <c r="F130" s="206" t="s">
        <v>1489</v>
      </c>
      <c r="G130" s="207" t="s">
        <v>1471</v>
      </c>
      <c r="H130" s="208">
        <v>62.988</v>
      </c>
      <c r="I130" s="209"/>
      <c r="J130" s="210">
        <f>ROUND(I130*H130,2)</f>
        <v>0</v>
      </c>
      <c r="K130" s="206" t="s">
        <v>145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146</v>
      </c>
      <c r="AT130" s="215" t="s">
        <v>141</v>
      </c>
      <c r="AU130" s="215" t="s">
        <v>147</v>
      </c>
      <c r="AY130" s="17" t="s">
        <v>138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147</v>
      </c>
      <c r="BK130" s="216">
        <f>ROUND(I130*H130,2)</f>
        <v>0</v>
      </c>
      <c r="BL130" s="17" t="s">
        <v>146</v>
      </c>
      <c r="BM130" s="215" t="s">
        <v>1490</v>
      </c>
    </row>
    <row r="131" s="2" customFormat="1">
      <c r="A131" s="38"/>
      <c r="B131" s="39"/>
      <c r="C131" s="40"/>
      <c r="D131" s="217" t="s">
        <v>149</v>
      </c>
      <c r="E131" s="40"/>
      <c r="F131" s="218" t="s">
        <v>1491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147</v>
      </c>
    </row>
    <row r="132" s="2" customFormat="1">
      <c r="A132" s="38"/>
      <c r="B132" s="39"/>
      <c r="C132" s="40"/>
      <c r="D132" s="222" t="s">
        <v>151</v>
      </c>
      <c r="E132" s="40"/>
      <c r="F132" s="223" t="s">
        <v>1492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147</v>
      </c>
    </row>
    <row r="133" s="13" customFormat="1">
      <c r="A133" s="13"/>
      <c r="B133" s="224"/>
      <c r="C133" s="225"/>
      <c r="D133" s="217" t="s">
        <v>153</v>
      </c>
      <c r="E133" s="226" t="s">
        <v>19</v>
      </c>
      <c r="F133" s="227" t="s">
        <v>1493</v>
      </c>
      <c r="G133" s="225"/>
      <c r="H133" s="228">
        <v>62.988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153</v>
      </c>
      <c r="AU133" s="234" t="s">
        <v>147</v>
      </c>
      <c r="AV133" s="13" t="s">
        <v>147</v>
      </c>
      <c r="AW133" s="13" t="s">
        <v>32</v>
      </c>
      <c r="AX133" s="13" t="s">
        <v>78</v>
      </c>
      <c r="AY133" s="234" t="s">
        <v>138</v>
      </c>
    </row>
    <row r="134" s="2" customFormat="1" ht="16.5" customHeight="1">
      <c r="A134" s="38"/>
      <c r="B134" s="39"/>
      <c r="C134" s="204" t="s">
        <v>192</v>
      </c>
      <c r="D134" s="204" t="s">
        <v>141</v>
      </c>
      <c r="E134" s="205" t="s">
        <v>1494</v>
      </c>
      <c r="F134" s="206" t="s">
        <v>1495</v>
      </c>
      <c r="G134" s="207" t="s">
        <v>1471</v>
      </c>
      <c r="H134" s="208">
        <v>7</v>
      </c>
      <c r="I134" s="209"/>
      <c r="J134" s="210">
        <f>ROUND(I134*H134,2)</f>
        <v>0</v>
      </c>
      <c r="K134" s="206" t="s">
        <v>145</v>
      </c>
      <c r="L134" s="44"/>
      <c r="M134" s="211" t="s">
        <v>19</v>
      </c>
      <c r="N134" s="212" t="s">
        <v>42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146</v>
      </c>
      <c r="AT134" s="215" t="s">
        <v>141</v>
      </c>
      <c r="AU134" s="215" t="s">
        <v>147</v>
      </c>
      <c r="AY134" s="17" t="s">
        <v>138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147</v>
      </c>
      <c r="BK134" s="216">
        <f>ROUND(I134*H134,2)</f>
        <v>0</v>
      </c>
      <c r="BL134" s="17" t="s">
        <v>146</v>
      </c>
      <c r="BM134" s="215" t="s">
        <v>1496</v>
      </c>
    </row>
    <row r="135" s="2" customFormat="1">
      <c r="A135" s="38"/>
      <c r="B135" s="39"/>
      <c r="C135" s="40"/>
      <c r="D135" s="217" t="s">
        <v>149</v>
      </c>
      <c r="E135" s="40"/>
      <c r="F135" s="218" t="s">
        <v>1497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147</v>
      </c>
    </row>
    <row r="136" s="2" customFormat="1">
      <c r="A136" s="38"/>
      <c r="B136" s="39"/>
      <c r="C136" s="40"/>
      <c r="D136" s="222" t="s">
        <v>151</v>
      </c>
      <c r="E136" s="40"/>
      <c r="F136" s="223" t="s">
        <v>1498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147</v>
      </c>
    </row>
    <row r="137" s="2" customFormat="1" ht="16.5" customHeight="1">
      <c r="A137" s="38"/>
      <c r="B137" s="39"/>
      <c r="C137" s="204" t="s">
        <v>231</v>
      </c>
      <c r="D137" s="204" t="s">
        <v>141</v>
      </c>
      <c r="E137" s="205" t="s">
        <v>1499</v>
      </c>
      <c r="F137" s="206" t="s">
        <v>1500</v>
      </c>
      <c r="G137" s="207" t="s">
        <v>1471</v>
      </c>
      <c r="H137" s="208">
        <v>7</v>
      </c>
      <c r="I137" s="209"/>
      <c r="J137" s="210">
        <f>ROUND(I137*H137,2)</f>
        <v>0</v>
      </c>
      <c r="K137" s="206" t="s">
        <v>145</v>
      </c>
      <c r="L137" s="44"/>
      <c r="M137" s="211" t="s">
        <v>19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146</v>
      </c>
      <c r="AT137" s="215" t="s">
        <v>141</v>
      </c>
      <c r="AU137" s="215" t="s">
        <v>147</v>
      </c>
      <c r="AY137" s="17" t="s">
        <v>138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147</v>
      </c>
      <c r="BK137" s="216">
        <f>ROUND(I137*H137,2)</f>
        <v>0</v>
      </c>
      <c r="BL137" s="17" t="s">
        <v>146</v>
      </c>
      <c r="BM137" s="215" t="s">
        <v>1501</v>
      </c>
    </row>
    <row r="138" s="2" customFormat="1">
      <c r="A138" s="38"/>
      <c r="B138" s="39"/>
      <c r="C138" s="40"/>
      <c r="D138" s="217" t="s">
        <v>149</v>
      </c>
      <c r="E138" s="40"/>
      <c r="F138" s="218" t="s">
        <v>1502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147</v>
      </c>
    </row>
    <row r="139" s="2" customFormat="1">
      <c r="A139" s="38"/>
      <c r="B139" s="39"/>
      <c r="C139" s="40"/>
      <c r="D139" s="222" t="s">
        <v>151</v>
      </c>
      <c r="E139" s="40"/>
      <c r="F139" s="223" t="s">
        <v>1503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151</v>
      </c>
      <c r="AU139" s="17" t="s">
        <v>147</v>
      </c>
    </row>
    <row r="140" s="2" customFormat="1" ht="16.5" customHeight="1">
      <c r="A140" s="38"/>
      <c r="B140" s="39"/>
      <c r="C140" s="204" t="s">
        <v>239</v>
      </c>
      <c r="D140" s="204" t="s">
        <v>141</v>
      </c>
      <c r="E140" s="205" t="s">
        <v>1504</v>
      </c>
      <c r="F140" s="206" t="s">
        <v>1505</v>
      </c>
      <c r="G140" s="207" t="s">
        <v>144</v>
      </c>
      <c r="H140" s="208">
        <v>206.715</v>
      </c>
      <c r="I140" s="209"/>
      <c r="J140" s="210">
        <f>ROUND(I140*H140,2)</f>
        <v>0</v>
      </c>
      <c r="K140" s="206" t="s">
        <v>145</v>
      </c>
      <c r="L140" s="44"/>
      <c r="M140" s="211" t="s">
        <v>19</v>
      </c>
      <c r="N140" s="212" t="s">
        <v>42</v>
      </c>
      <c r="O140" s="84"/>
      <c r="P140" s="213">
        <f>O140*H140</f>
        <v>0</v>
      </c>
      <c r="Q140" s="213">
        <v>4.0000000000000003E-05</v>
      </c>
      <c r="R140" s="213">
        <f>Q140*H140</f>
        <v>0.0082686000000000009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146</v>
      </c>
      <c r="AT140" s="215" t="s">
        <v>141</v>
      </c>
      <c r="AU140" s="215" t="s">
        <v>147</v>
      </c>
      <c r="AY140" s="17" t="s">
        <v>138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147</v>
      </c>
      <c r="BK140" s="216">
        <f>ROUND(I140*H140,2)</f>
        <v>0</v>
      </c>
      <c r="BL140" s="17" t="s">
        <v>146</v>
      </c>
      <c r="BM140" s="215" t="s">
        <v>1506</v>
      </c>
    </row>
    <row r="141" s="2" customFormat="1">
      <c r="A141" s="38"/>
      <c r="B141" s="39"/>
      <c r="C141" s="40"/>
      <c r="D141" s="217" t="s">
        <v>149</v>
      </c>
      <c r="E141" s="40"/>
      <c r="F141" s="218" t="s">
        <v>1507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147</v>
      </c>
    </row>
    <row r="142" s="2" customFormat="1">
      <c r="A142" s="38"/>
      <c r="B142" s="39"/>
      <c r="C142" s="40"/>
      <c r="D142" s="222" t="s">
        <v>151</v>
      </c>
      <c r="E142" s="40"/>
      <c r="F142" s="223" t="s">
        <v>1508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147</v>
      </c>
    </row>
    <row r="143" s="13" customFormat="1">
      <c r="A143" s="13"/>
      <c r="B143" s="224"/>
      <c r="C143" s="225"/>
      <c r="D143" s="217" t="s">
        <v>153</v>
      </c>
      <c r="E143" s="226" t="s">
        <v>19</v>
      </c>
      <c r="F143" s="227" t="s">
        <v>1509</v>
      </c>
      <c r="G143" s="225"/>
      <c r="H143" s="228">
        <v>74.719999999999999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153</v>
      </c>
      <c r="AU143" s="234" t="s">
        <v>147</v>
      </c>
      <c r="AV143" s="13" t="s">
        <v>147</v>
      </c>
      <c r="AW143" s="13" t="s">
        <v>32</v>
      </c>
      <c r="AX143" s="13" t="s">
        <v>70</v>
      </c>
      <c r="AY143" s="234" t="s">
        <v>138</v>
      </c>
    </row>
    <row r="144" s="13" customFormat="1">
      <c r="A144" s="13"/>
      <c r="B144" s="224"/>
      <c r="C144" s="225"/>
      <c r="D144" s="217" t="s">
        <v>153</v>
      </c>
      <c r="E144" s="226" t="s">
        <v>19</v>
      </c>
      <c r="F144" s="227" t="s">
        <v>1510</v>
      </c>
      <c r="G144" s="225"/>
      <c r="H144" s="228">
        <v>74.719999999999999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153</v>
      </c>
      <c r="AU144" s="234" t="s">
        <v>147</v>
      </c>
      <c r="AV144" s="13" t="s">
        <v>147</v>
      </c>
      <c r="AW144" s="13" t="s">
        <v>32</v>
      </c>
      <c r="AX144" s="13" t="s">
        <v>70</v>
      </c>
      <c r="AY144" s="234" t="s">
        <v>138</v>
      </c>
    </row>
    <row r="145" s="13" customFormat="1">
      <c r="A145" s="13"/>
      <c r="B145" s="224"/>
      <c r="C145" s="225"/>
      <c r="D145" s="217" t="s">
        <v>153</v>
      </c>
      <c r="E145" s="226" t="s">
        <v>19</v>
      </c>
      <c r="F145" s="227" t="s">
        <v>1511</v>
      </c>
      <c r="G145" s="225"/>
      <c r="H145" s="228">
        <v>57.274999999999999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153</v>
      </c>
      <c r="AU145" s="234" t="s">
        <v>147</v>
      </c>
      <c r="AV145" s="13" t="s">
        <v>147</v>
      </c>
      <c r="AW145" s="13" t="s">
        <v>32</v>
      </c>
      <c r="AX145" s="13" t="s">
        <v>70</v>
      </c>
      <c r="AY145" s="234" t="s">
        <v>138</v>
      </c>
    </row>
    <row r="146" s="14" customFormat="1">
      <c r="A146" s="14"/>
      <c r="B146" s="235"/>
      <c r="C146" s="236"/>
      <c r="D146" s="217" t="s">
        <v>153</v>
      </c>
      <c r="E146" s="237" t="s">
        <v>19</v>
      </c>
      <c r="F146" s="238" t="s">
        <v>170</v>
      </c>
      <c r="G146" s="236"/>
      <c r="H146" s="239">
        <v>206.715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153</v>
      </c>
      <c r="AU146" s="245" t="s">
        <v>147</v>
      </c>
      <c r="AV146" s="14" t="s">
        <v>146</v>
      </c>
      <c r="AW146" s="14" t="s">
        <v>32</v>
      </c>
      <c r="AX146" s="14" t="s">
        <v>78</v>
      </c>
      <c r="AY146" s="245" t="s">
        <v>138</v>
      </c>
    </row>
    <row r="147" s="12" customFormat="1" ht="22.8" customHeight="1">
      <c r="A147" s="12"/>
      <c r="B147" s="188"/>
      <c r="C147" s="189"/>
      <c r="D147" s="190" t="s">
        <v>69</v>
      </c>
      <c r="E147" s="202" t="s">
        <v>210</v>
      </c>
      <c r="F147" s="202" t="s">
        <v>211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SUM(P148:P160)</f>
        <v>0</v>
      </c>
      <c r="Q147" s="196"/>
      <c r="R147" s="197">
        <f>SUM(R148:R160)</f>
        <v>0</v>
      </c>
      <c r="S147" s="196"/>
      <c r="T147" s="198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78</v>
      </c>
      <c r="AT147" s="200" t="s">
        <v>69</v>
      </c>
      <c r="AU147" s="200" t="s">
        <v>78</v>
      </c>
      <c r="AY147" s="199" t="s">
        <v>138</v>
      </c>
      <c r="BK147" s="201">
        <f>SUM(BK148:BK160)</f>
        <v>0</v>
      </c>
    </row>
    <row r="148" s="2" customFormat="1" ht="16.5" customHeight="1">
      <c r="A148" s="38"/>
      <c r="B148" s="39"/>
      <c r="C148" s="204" t="s">
        <v>249</v>
      </c>
      <c r="D148" s="204" t="s">
        <v>141</v>
      </c>
      <c r="E148" s="205" t="s">
        <v>985</v>
      </c>
      <c r="F148" s="206" t="s">
        <v>986</v>
      </c>
      <c r="G148" s="207" t="s">
        <v>215</v>
      </c>
      <c r="H148" s="208">
        <v>0.111</v>
      </c>
      <c r="I148" s="209"/>
      <c r="J148" s="210">
        <f>ROUND(I148*H148,2)</f>
        <v>0</v>
      </c>
      <c r="K148" s="206" t="s">
        <v>145</v>
      </c>
      <c r="L148" s="44"/>
      <c r="M148" s="211" t="s">
        <v>19</v>
      </c>
      <c r="N148" s="212" t="s">
        <v>42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146</v>
      </c>
      <c r="AT148" s="215" t="s">
        <v>141</v>
      </c>
      <c r="AU148" s="215" t="s">
        <v>147</v>
      </c>
      <c r="AY148" s="17" t="s">
        <v>138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147</v>
      </c>
      <c r="BK148" s="216">
        <f>ROUND(I148*H148,2)</f>
        <v>0</v>
      </c>
      <c r="BL148" s="17" t="s">
        <v>146</v>
      </c>
      <c r="BM148" s="215" t="s">
        <v>1512</v>
      </c>
    </row>
    <row r="149" s="2" customFormat="1">
      <c r="A149" s="38"/>
      <c r="B149" s="39"/>
      <c r="C149" s="40"/>
      <c r="D149" s="217" t="s">
        <v>149</v>
      </c>
      <c r="E149" s="40"/>
      <c r="F149" s="218" t="s">
        <v>988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147</v>
      </c>
    </row>
    <row r="150" s="2" customFormat="1">
      <c r="A150" s="38"/>
      <c r="B150" s="39"/>
      <c r="C150" s="40"/>
      <c r="D150" s="222" t="s">
        <v>151</v>
      </c>
      <c r="E150" s="40"/>
      <c r="F150" s="223" t="s">
        <v>989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147</v>
      </c>
    </row>
    <row r="151" s="2" customFormat="1" ht="16.5" customHeight="1">
      <c r="A151" s="38"/>
      <c r="B151" s="39"/>
      <c r="C151" s="204" t="s">
        <v>258</v>
      </c>
      <c r="D151" s="204" t="s">
        <v>141</v>
      </c>
      <c r="E151" s="205" t="s">
        <v>220</v>
      </c>
      <c r="F151" s="206" t="s">
        <v>221</v>
      </c>
      <c r="G151" s="207" t="s">
        <v>215</v>
      </c>
      <c r="H151" s="208">
        <v>0.111</v>
      </c>
      <c r="I151" s="209"/>
      <c r="J151" s="210">
        <f>ROUND(I151*H151,2)</f>
        <v>0</v>
      </c>
      <c r="K151" s="206" t="s">
        <v>145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146</v>
      </c>
      <c r="AT151" s="215" t="s">
        <v>141</v>
      </c>
      <c r="AU151" s="215" t="s">
        <v>147</v>
      </c>
      <c r="AY151" s="17" t="s">
        <v>138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147</v>
      </c>
      <c r="BK151" s="216">
        <f>ROUND(I151*H151,2)</f>
        <v>0</v>
      </c>
      <c r="BL151" s="17" t="s">
        <v>146</v>
      </c>
      <c r="BM151" s="215" t="s">
        <v>1513</v>
      </c>
    </row>
    <row r="152" s="2" customFormat="1">
      <c r="A152" s="38"/>
      <c r="B152" s="39"/>
      <c r="C152" s="40"/>
      <c r="D152" s="217" t="s">
        <v>149</v>
      </c>
      <c r="E152" s="40"/>
      <c r="F152" s="218" t="s">
        <v>223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147</v>
      </c>
    </row>
    <row r="153" s="2" customFormat="1">
      <c r="A153" s="38"/>
      <c r="B153" s="39"/>
      <c r="C153" s="40"/>
      <c r="D153" s="222" t="s">
        <v>151</v>
      </c>
      <c r="E153" s="40"/>
      <c r="F153" s="223" t="s">
        <v>224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151</v>
      </c>
      <c r="AU153" s="17" t="s">
        <v>147</v>
      </c>
    </row>
    <row r="154" s="2" customFormat="1" ht="16.5" customHeight="1">
      <c r="A154" s="38"/>
      <c r="B154" s="39"/>
      <c r="C154" s="204" t="s">
        <v>268</v>
      </c>
      <c r="D154" s="204" t="s">
        <v>141</v>
      </c>
      <c r="E154" s="205" t="s">
        <v>225</v>
      </c>
      <c r="F154" s="206" t="s">
        <v>226</v>
      </c>
      <c r="G154" s="207" t="s">
        <v>215</v>
      </c>
      <c r="H154" s="208">
        <v>1.3320000000000001</v>
      </c>
      <c r="I154" s="209"/>
      <c r="J154" s="210">
        <f>ROUND(I154*H154,2)</f>
        <v>0</v>
      </c>
      <c r="K154" s="206" t="s">
        <v>145</v>
      </c>
      <c r="L154" s="44"/>
      <c r="M154" s="211" t="s">
        <v>19</v>
      </c>
      <c r="N154" s="212" t="s">
        <v>42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146</v>
      </c>
      <c r="AT154" s="215" t="s">
        <v>141</v>
      </c>
      <c r="AU154" s="215" t="s">
        <v>147</v>
      </c>
      <c r="AY154" s="17" t="s">
        <v>138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147</v>
      </c>
      <c r="BK154" s="216">
        <f>ROUND(I154*H154,2)</f>
        <v>0</v>
      </c>
      <c r="BL154" s="17" t="s">
        <v>146</v>
      </c>
      <c r="BM154" s="215" t="s">
        <v>1514</v>
      </c>
    </row>
    <row r="155" s="2" customFormat="1">
      <c r="A155" s="38"/>
      <c r="B155" s="39"/>
      <c r="C155" s="40"/>
      <c r="D155" s="217" t="s">
        <v>149</v>
      </c>
      <c r="E155" s="40"/>
      <c r="F155" s="218" t="s">
        <v>228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147</v>
      </c>
    </row>
    <row r="156" s="2" customFormat="1">
      <c r="A156" s="38"/>
      <c r="B156" s="39"/>
      <c r="C156" s="40"/>
      <c r="D156" s="222" t="s">
        <v>151</v>
      </c>
      <c r="E156" s="40"/>
      <c r="F156" s="223" t="s">
        <v>229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151</v>
      </c>
      <c r="AU156" s="17" t="s">
        <v>147</v>
      </c>
    </row>
    <row r="157" s="13" customFormat="1">
      <c r="A157" s="13"/>
      <c r="B157" s="224"/>
      <c r="C157" s="225"/>
      <c r="D157" s="217" t="s">
        <v>153</v>
      </c>
      <c r="E157" s="225"/>
      <c r="F157" s="227" t="s">
        <v>1515</v>
      </c>
      <c r="G157" s="225"/>
      <c r="H157" s="228">
        <v>1.3320000000000001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153</v>
      </c>
      <c r="AU157" s="234" t="s">
        <v>147</v>
      </c>
      <c r="AV157" s="13" t="s">
        <v>147</v>
      </c>
      <c r="AW157" s="13" t="s">
        <v>4</v>
      </c>
      <c r="AX157" s="13" t="s">
        <v>78</v>
      </c>
      <c r="AY157" s="234" t="s">
        <v>138</v>
      </c>
    </row>
    <row r="158" s="2" customFormat="1" ht="21.75" customHeight="1">
      <c r="A158" s="38"/>
      <c r="B158" s="39"/>
      <c r="C158" s="204" t="s">
        <v>8</v>
      </c>
      <c r="D158" s="204" t="s">
        <v>141</v>
      </c>
      <c r="E158" s="205" t="s">
        <v>232</v>
      </c>
      <c r="F158" s="206" t="s">
        <v>233</v>
      </c>
      <c r="G158" s="207" t="s">
        <v>215</v>
      </c>
      <c r="H158" s="208">
        <v>0.111</v>
      </c>
      <c r="I158" s="209"/>
      <c r="J158" s="210">
        <f>ROUND(I158*H158,2)</f>
        <v>0</v>
      </c>
      <c r="K158" s="206" t="s">
        <v>145</v>
      </c>
      <c r="L158" s="44"/>
      <c r="M158" s="211" t="s">
        <v>19</v>
      </c>
      <c r="N158" s="212" t="s">
        <v>42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146</v>
      </c>
      <c r="AT158" s="215" t="s">
        <v>141</v>
      </c>
      <c r="AU158" s="215" t="s">
        <v>147</v>
      </c>
      <c r="AY158" s="17" t="s">
        <v>138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147</v>
      </c>
      <c r="BK158" s="216">
        <f>ROUND(I158*H158,2)</f>
        <v>0</v>
      </c>
      <c r="BL158" s="17" t="s">
        <v>146</v>
      </c>
      <c r="BM158" s="215" t="s">
        <v>1516</v>
      </c>
    </row>
    <row r="159" s="2" customFormat="1">
      <c r="A159" s="38"/>
      <c r="B159" s="39"/>
      <c r="C159" s="40"/>
      <c r="D159" s="217" t="s">
        <v>149</v>
      </c>
      <c r="E159" s="40"/>
      <c r="F159" s="218" t="s">
        <v>235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147</v>
      </c>
    </row>
    <row r="160" s="2" customFormat="1">
      <c r="A160" s="38"/>
      <c r="B160" s="39"/>
      <c r="C160" s="40"/>
      <c r="D160" s="222" t="s">
        <v>151</v>
      </c>
      <c r="E160" s="40"/>
      <c r="F160" s="223" t="s">
        <v>236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151</v>
      </c>
      <c r="AU160" s="17" t="s">
        <v>147</v>
      </c>
    </row>
    <row r="161" s="12" customFormat="1" ht="22.8" customHeight="1">
      <c r="A161" s="12"/>
      <c r="B161" s="188"/>
      <c r="C161" s="189"/>
      <c r="D161" s="190" t="s">
        <v>69</v>
      </c>
      <c r="E161" s="202" t="s">
        <v>237</v>
      </c>
      <c r="F161" s="202" t="s">
        <v>238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SUM(P162:P164)</f>
        <v>0</v>
      </c>
      <c r="Q161" s="196"/>
      <c r="R161" s="197">
        <f>SUM(R162:R164)</f>
        <v>0</v>
      </c>
      <c r="S161" s="196"/>
      <c r="T161" s="198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78</v>
      </c>
      <c r="AT161" s="200" t="s">
        <v>69</v>
      </c>
      <c r="AU161" s="200" t="s">
        <v>78</v>
      </c>
      <c r="AY161" s="199" t="s">
        <v>138</v>
      </c>
      <c r="BK161" s="201">
        <f>SUM(BK162:BK164)</f>
        <v>0</v>
      </c>
    </row>
    <row r="162" s="2" customFormat="1" ht="16.5" customHeight="1">
      <c r="A162" s="38"/>
      <c r="B162" s="39"/>
      <c r="C162" s="204" t="s">
        <v>252</v>
      </c>
      <c r="D162" s="204" t="s">
        <v>141</v>
      </c>
      <c r="E162" s="205" t="s">
        <v>240</v>
      </c>
      <c r="F162" s="206" t="s">
        <v>241</v>
      </c>
      <c r="G162" s="207" t="s">
        <v>215</v>
      </c>
      <c r="H162" s="208">
        <v>1.234</v>
      </c>
      <c r="I162" s="209"/>
      <c r="J162" s="210">
        <f>ROUND(I162*H162,2)</f>
        <v>0</v>
      </c>
      <c r="K162" s="206" t="s">
        <v>145</v>
      </c>
      <c r="L162" s="44"/>
      <c r="M162" s="211" t="s">
        <v>19</v>
      </c>
      <c r="N162" s="212" t="s">
        <v>42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146</v>
      </c>
      <c r="AT162" s="215" t="s">
        <v>141</v>
      </c>
      <c r="AU162" s="215" t="s">
        <v>147</v>
      </c>
      <c r="AY162" s="17" t="s">
        <v>138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147</v>
      </c>
      <c r="BK162" s="216">
        <f>ROUND(I162*H162,2)</f>
        <v>0</v>
      </c>
      <c r="BL162" s="17" t="s">
        <v>146</v>
      </c>
      <c r="BM162" s="215" t="s">
        <v>1517</v>
      </c>
    </row>
    <row r="163" s="2" customFormat="1">
      <c r="A163" s="38"/>
      <c r="B163" s="39"/>
      <c r="C163" s="40"/>
      <c r="D163" s="217" t="s">
        <v>149</v>
      </c>
      <c r="E163" s="40"/>
      <c r="F163" s="218" t="s">
        <v>243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147</v>
      </c>
    </row>
    <row r="164" s="2" customFormat="1">
      <c r="A164" s="38"/>
      <c r="B164" s="39"/>
      <c r="C164" s="40"/>
      <c r="D164" s="222" t="s">
        <v>151</v>
      </c>
      <c r="E164" s="40"/>
      <c r="F164" s="223" t="s">
        <v>244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151</v>
      </c>
      <c r="AU164" s="17" t="s">
        <v>147</v>
      </c>
    </row>
    <row r="165" s="12" customFormat="1" ht="25.92" customHeight="1">
      <c r="A165" s="12"/>
      <c r="B165" s="188"/>
      <c r="C165" s="189"/>
      <c r="D165" s="190" t="s">
        <v>69</v>
      </c>
      <c r="E165" s="191" t="s">
        <v>245</v>
      </c>
      <c r="F165" s="191" t="s">
        <v>246</v>
      </c>
      <c r="G165" s="189"/>
      <c r="H165" s="189"/>
      <c r="I165" s="192"/>
      <c r="J165" s="193">
        <f>BK165</f>
        <v>0</v>
      </c>
      <c r="K165" s="189"/>
      <c r="L165" s="194"/>
      <c r="M165" s="195"/>
      <c r="N165" s="196"/>
      <c r="O165" s="196"/>
      <c r="P165" s="197">
        <f>P166+P174+P215</f>
        <v>0</v>
      </c>
      <c r="Q165" s="196"/>
      <c r="R165" s="197">
        <f>R166+R174+R215</f>
        <v>0.38681267000000003</v>
      </c>
      <c r="S165" s="196"/>
      <c r="T165" s="198">
        <f>T166+T174+T215</f>
        <v>0.11063310000000001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9" t="s">
        <v>147</v>
      </c>
      <c r="AT165" s="200" t="s">
        <v>69</v>
      </c>
      <c r="AU165" s="200" t="s">
        <v>70</v>
      </c>
      <c r="AY165" s="199" t="s">
        <v>138</v>
      </c>
      <c r="BK165" s="201">
        <f>BK166+BK174+BK215</f>
        <v>0</v>
      </c>
    </row>
    <row r="166" s="12" customFormat="1" ht="22.8" customHeight="1">
      <c r="A166" s="12"/>
      <c r="B166" s="188"/>
      <c r="C166" s="189"/>
      <c r="D166" s="190" t="s">
        <v>69</v>
      </c>
      <c r="E166" s="202" t="s">
        <v>999</v>
      </c>
      <c r="F166" s="202" t="s">
        <v>1000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SUM(P167:P173)</f>
        <v>0</v>
      </c>
      <c r="Q166" s="196"/>
      <c r="R166" s="197">
        <f>SUM(R167:R173)</f>
        <v>0</v>
      </c>
      <c r="S166" s="196"/>
      <c r="T166" s="198">
        <f>SUM(T167:T173)</f>
        <v>0.031890000000000002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147</v>
      </c>
      <c r="AT166" s="200" t="s">
        <v>69</v>
      </c>
      <c r="AU166" s="200" t="s">
        <v>78</v>
      </c>
      <c r="AY166" s="199" t="s">
        <v>138</v>
      </c>
      <c r="BK166" s="201">
        <f>SUM(BK167:BK173)</f>
        <v>0</v>
      </c>
    </row>
    <row r="167" s="2" customFormat="1" ht="16.5" customHeight="1">
      <c r="A167" s="38"/>
      <c r="B167" s="39"/>
      <c r="C167" s="204" t="s">
        <v>285</v>
      </c>
      <c r="D167" s="204" t="s">
        <v>141</v>
      </c>
      <c r="E167" s="205" t="s">
        <v>1518</v>
      </c>
      <c r="F167" s="206" t="s">
        <v>1519</v>
      </c>
      <c r="G167" s="207" t="s">
        <v>278</v>
      </c>
      <c r="H167" s="208">
        <v>1</v>
      </c>
      <c r="I167" s="209"/>
      <c r="J167" s="210">
        <f>ROUND(I167*H167,2)</f>
        <v>0</v>
      </c>
      <c r="K167" s="206" t="s">
        <v>145</v>
      </c>
      <c r="L167" s="44"/>
      <c r="M167" s="211" t="s">
        <v>19</v>
      </c>
      <c r="N167" s="212" t="s">
        <v>42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0.029999999999999999</v>
      </c>
      <c r="T167" s="214">
        <f>S167*H167</f>
        <v>0.029999999999999999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252</v>
      </c>
      <c r="AT167" s="215" t="s">
        <v>141</v>
      </c>
      <c r="AU167" s="215" t="s">
        <v>147</v>
      </c>
      <c r="AY167" s="17" t="s">
        <v>138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147</v>
      </c>
      <c r="BK167" s="216">
        <f>ROUND(I167*H167,2)</f>
        <v>0</v>
      </c>
      <c r="BL167" s="17" t="s">
        <v>252</v>
      </c>
      <c r="BM167" s="215" t="s">
        <v>1520</v>
      </c>
    </row>
    <row r="168" s="2" customFormat="1">
      <c r="A168" s="38"/>
      <c r="B168" s="39"/>
      <c r="C168" s="40"/>
      <c r="D168" s="217" t="s">
        <v>149</v>
      </c>
      <c r="E168" s="40"/>
      <c r="F168" s="218" t="s">
        <v>1521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147</v>
      </c>
    </row>
    <row r="169" s="2" customFormat="1">
      <c r="A169" s="38"/>
      <c r="B169" s="39"/>
      <c r="C169" s="40"/>
      <c r="D169" s="222" t="s">
        <v>151</v>
      </c>
      <c r="E169" s="40"/>
      <c r="F169" s="223" t="s">
        <v>1522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151</v>
      </c>
      <c r="AU169" s="17" t="s">
        <v>147</v>
      </c>
    </row>
    <row r="170" s="13" customFormat="1">
      <c r="A170" s="13"/>
      <c r="B170" s="224"/>
      <c r="C170" s="225"/>
      <c r="D170" s="217" t="s">
        <v>153</v>
      </c>
      <c r="E170" s="226" t="s">
        <v>19</v>
      </c>
      <c r="F170" s="227" t="s">
        <v>1523</v>
      </c>
      <c r="G170" s="225"/>
      <c r="H170" s="228">
        <v>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153</v>
      </c>
      <c r="AU170" s="234" t="s">
        <v>147</v>
      </c>
      <c r="AV170" s="13" t="s">
        <v>147</v>
      </c>
      <c r="AW170" s="13" t="s">
        <v>32</v>
      </c>
      <c r="AX170" s="13" t="s">
        <v>78</v>
      </c>
      <c r="AY170" s="234" t="s">
        <v>138</v>
      </c>
    </row>
    <row r="171" s="2" customFormat="1" ht="16.5" customHeight="1">
      <c r="A171" s="38"/>
      <c r="B171" s="39"/>
      <c r="C171" s="204" t="s">
        <v>293</v>
      </c>
      <c r="D171" s="204" t="s">
        <v>141</v>
      </c>
      <c r="E171" s="205" t="s">
        <v>1524</v>
      </c>
      <c r="F171" s="206" t="s">
        <v>1525</v>
      </c>
      <c r="G171" s="207" t="s">
        <v>278</v>
      </c>
      <c r="H171" s="208">
        <v>3</v>
      </c>
      <c r="I171" s="209"/>
      <c r="J171" s="210">
        <f>ROUND(I171*H171,2)</f>
        <v>0</v>
      </c>
      <c r="K171" s="206" t="s">
        <v>145</v>
      </c>
      <c r="L171" s="44"/>
      <c r="M171" s="211" t="s">
        <v>19</v>
      </c>
      <c r="N171" s="212" t="s">
        <v>42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0.00063000000000000003</v>
      </c>
      <c r="T171" s="214">
        <f>S171*H171</f>
        <v>0.0018900000000000002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252</v>
      </c>
      <c r="AT171" s="215" t="s">
        <v>141</v>
      </c>
      <c r="AU171" s="215" t="s">
        <v>147</v>
      </c>
      <c r="AY171" s="17" t="s">
        <v>138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147</v>
      </c>
      <c r="BK171" s="216">
        <f>ROUND(I171*H171,2)</f>
        <v>0</v>
      </c>
      <c r="BL171" s="17" t="s">
        <v>252</v>
      </c>
      <c r="BM171" s="215" t="s">
        <v>1526</v>
      </c>
    </row>
    <row r="172" s="2" customFormat="1">
      <c r="A172" s="38"/>
      <c r="B172" s="39"/>
      <c r="C172" s="40"/>
      <c r="D172" s="217" t="s">
        <v>149</v>
      </c>
      <c r="E172" s="40"/>
      <c r="F172" s="218" t="s">
        <v>1527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147</v>
      </c>
    </row>
    <row r="173" s="2" customFormat="1">
      <c r="A173" s="38"/>
      <c r="B173" s="39"/>
      <c r="C173" s="40"/>
      <c r="D173" s="222" t="s">
        <v>151</v>
      </c>
      <c r="E173" s="40"/>
      <c r="F173" s="223" t="s">
        <v>1528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151</v>
      </c>
      <c r="AU173" s="17" t="s">
        <v>147</v>
      </c>
    </row>
    <row r="174" s="12" customFormat="1" ht="22.8" customHeight="1">
      <c r="A174" s="12"/>
      <c r="B174" s="188"/>
      <c r="C174" s="189"/>
      <c r="D174" s="190" t="s">
        <v>69</v>
      </c>
      <c r="E174" s="202" t="s">
        <v>732</v>
      </c>
      <c r="F174" s="202" t="s">
        <v>733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SUM(P175:P214)</f>
        <v>0</v>
      </c>
      <c r="Q174" s="196"/>
      <c r="R174" s="197">
        <f>SUM(R175:R214)</f>
        <v>0.015958069999999998</v>
      </c>
      <c r="S174" s="196"/>
      <c r="T174" s="198">
        <f>SUM(T175:T214)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147</v>
      </c>
      <c r="AT174" s="200" t="s">
        <v>69</v>
      </c>
      <c r="AU174" s="200" t="s">
        <v>78</v>
      </c>
      <c r="AY174" s="199" t="s">
        <v>138</v>
      </c>
      <c r="BK174" s="201">
        <f>SUM(BK175:BK214)</f>
        <v>0</v>
      </c>
    </row>
    <row r="175" s="2" customFormat="1" ht="16.5" customHeight="1">
      <c r="A175" s="38"/>
      <c r="B175" s="39"/>
      <c r="C175" s="204" t="s">
        <v>300</v>
      </c>
      <c r="D175" s="204" t="s">
        <v>141</v>
      </c>
      <c r="E175" s="205" t="s">
        <v>1529</v>
      </c>
      <c r="F175" s="206" t="s">
        <v>1530</v>
      </c>
      <c r="G175" s="207" t="s">
        <v>144</v>
      </c>
      <c r="H175" s="208">
        <v>3.609</v>
      </c>
      <c r="I175" s="209"/>
      <c r="J175" s="210">
        <f>ROUND(I175*H175,2)</f>
        <v>0</v>
      </c>
      <c r="K175" s="206" t="s">
        <v>145</v>
      </c>
      <c r="L175" s="44"/>
      <c r="M175" s="211" t="s">
        <v>19</v>
      </c>
      <c r="N175" s="212" t="s">
        <v>42</v>
      </c>
      <c r="O175" s="84"/>
      <c r="P175" s="213">
        <f>O175*H175</f>
        <v>0</v>
      </c>
      <c r="Q175" s="213">
        <v>2.0000000000000002E-05</v>
      </c>
      <c r="R175" s="213">
        <f>Q175*H175</f>
        <v>7.2180000000000003E-05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252</v>
      </c>
      <c r="AT175" s="215" t="s">
        <v>141</v>
      </c>
      <c r="AU175" s="215" t="s">
        <v>147</v>
      </c>
      <c r="AY175" s="17" t="s">
        <v>138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147</v>
      </c>
      <c r="BK175" s="216">
        <f>ROUND(I175*H175,2)</f>
        <v>0</v>
      </c>
      <c r="BL175" s="17" t="s">
        <v>252</v>
      </c>
      <c r="BM175" s="215" t="s">
        <v>1531</v>
      </c>
    </row>
    <row r="176" s="2" customFormat="1">
      <c r="A176" s="38"/>
      <c r="B176" s="39"/>
      <c r="C176" s="40"/>
      <c r="D176" s="217" t="s">
        <v>149</v>
      </c>
      <c r="E176" s="40"/>
      <c r="F176" s="218" t="s">
        <v>1532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149</v>
      </c>
      <c r="AU176" s="17" t="s">
        <v>147</v>
      </c>
    </row>
    <row r="177" s="2" customFormat="1">
      <c r="A177" s="38"/>
      <c r="B177" s="39"/>
      <c r="C177" s="40"/>
      <c r="D177" s="222" t="s">
        <v>151</v>
      </c>
      <c r="E177" s="40"/>
      <c r="F177" s="223" t="s">
        <v>1533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151</v>
      </c>
      <c r="AU177" s="17" t="s">
        <v>147</v>
      </c>
    </row>
    <row r="178" s="2" customFormat="1" ht="16.5" customHeight="1">
      <c r="A178" s="38"/>
      <c r="B178" s="39"/>
      <c r="C178" s="204" t="s">
        <v>308</v>
      </c>
      <c r="D178" s="204" t="s">
        <v>141</v>
      </c>
      <c r="E178" s="205" t="s">
        <v>1534</v>
      </c>
      <c r="F178" s="206" t="s">
        <v>1535</v>
      </c>
      <c r="G178" s="207" t="s">
        <v>144</v>
      </c>
      <c r="H178" s="208">
        <v>3.609</v>
      </c>
      <c r="I178" s="209"/>
      <c r="J178" s="210">
        <f>ROUND(I178*H178,2)</f>
        <v>0</v>
      </c>
      <c r="K178" s="206" t="s">
        <v>145</v>
      </c>
      <c r="L178" s="44"/>
      <c r="M178" s="211" t="s">
        <v>19</v>
      </c>
      <c r="N178" s="212" t="s">
        <v>42</v>
      </c>
      <c r="O178" s="84"/>
      <c r="P178" s="213">
        <f>O178*H178</f>
        <v>0</v>
      </c>
      <c r="Q178" s="213">
        <v>2.0000000000000002E-05</v>
      </c>
      <c r="R178" s="213">
        <f>Q178*H178</f>
        <v>7.2180000000000003E-05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252</v>
      </c>
      <c r="AT178" s="215" t="s">
        <v>141</v>
      </c>
      <c r="AU178" s="215" t="s">
        <v>147</v>
      </c>
      <c r="AY178" s="17" t="s">
        <v>138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147</v>
      </c>
      <c r="BK178" s="216">
        <f>ROUND(I178*H178,2)</f>
        <v>0</v>
      </c>
      <c r="BL178" s="17" t="s">
        <v>252</v>
      </c>
      <c r="BM178" s="215" t="s">
        <v>1536</v>
      </c>
    </row>
    <row r="179" s="2" customFormat="1">
      <c r="A179" s="38"/>
      <c r="B179" s="39"/>
      <c r="C179" s="40"/>
      <c r="D179" s="217" t="s">
        <v>149</v>
      </c>
      <c r="E179" s="40"/>
      <c r="F179" s="218" t="s">
        <v>1537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149</v>
      </c>
      <c r="AU179" s="17" t="s">
        <v>147</v>
      </c>
    </row>
    <row r="180" s="2" customFormat="1">
      <c r="A180" s="38"/>
      <c r="B180" s="39"/>
      <c r="C180" s="40"/>
      <c r="D180" s="222" t="s">
        <v>151</v>
      </c>
      <c r="E180" s="40"/>
      <c r="F180" s="223" t="s">
        <v>1538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151</v>
      </c>
      <c r="AU180" s="17" t="s">
        <v>147</v>
      </c>
    </row>
    <row r="181" s="2" customFormat="1" ht="16.5" customHeight="1">
      <c r="A181" s="38"/>
      <c r="B181" s="39"/>
      <c r="C181" s="204" t="s">
        <v>7</v>
      </c>
      <c r="D181" s="204" t="s">
        <v>141</v>
      </c>
      <c r="E181" s="205" t="s">
        <v>1539</v>
      </c>
      <c r="F181" s="206" t="s">
        <v>1540</v>
      </c>
      <c r="G181" s="207" t="s">
        <v>144</v>
      </c>
      <c r="H181" s="208">
        <v>3.609</v>
      </c>
      <c r="I181" s="209"/>
      <c r="J181" s="210">
        <f>ROUND(I181*H181,2)</f>
        <v>0</v>
      </c>
      <c r="K181" s="206" t="s">
        <v>145</v>
      </c>
      <c r="L181" s="44"/>
      <c r="M181" s="211" t="s">
        <v>19</v>
      </c>
      <c r="N181" s="212" t="s">
        <v>42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252</v>
      </c>
      <c r="AT181" s="215" t="s">
        <v>141</v>
      </c>
      <c r="AU181" s="215" t="s">
        <v>147</v>
      </c>
      <c r="AY181" s="17" t="s">
        <v>138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147</v>
      </c>
      <c r="BK181" s="216">
        <f>ROUND(I181*H181,2)</f>
        <v>0</v>
      </c>
      <c r="BL181" s="17" t="s">
        <v>252</v>
      </c>
      <c r="BM181" s="215" t="s">
        <v>1541</v>
      </c>
    </row>
    <row r="182" s="2" customFormat="1">
      <c r="A182" s="38"/>
      <c r="B182" s="39"/>
      <c r="C182" s="40"/>
      <c r="D182" s="217" t="s">
        <v>149</v>
      </c>
      <c r="E182" s="40"/>
      <c r="F182" s="218" t="s">
        <v>1542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147</v>
      </c>
    </row>
    <row r="183" s="2" customFormat="1">
      <c r="A183" s="38"/>
      <c r="B183" s="39"/>
      <c r="C183" s="40"/>
      <c r="D183" s="222" t="s">
        <v>151</v>
      </c>
      <c r="E183" s="40"/>
      <c r="F183" s="223" t="s">
        <v>1543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151</v>
      </c>
      <c r="AU183" s="17" t="s">
        <v>147</v>
      </c>
    </row>
    <row r="184" s="13" customFormat="1">
      <c r="A184" s="13"/>
      <c r="B184" s="224"/>
      <c r="C184" s="225"/>
      <c r="D184" s="217" t="s">
        <v>153</v>
      </c>
      <c r="E184" s="226" t="s">
        <v>19</v>
      </c>
      <c r="F184" s="227" t="s">
        <v>1544</v>
      </c>
      <c r="G184" s="225"/>
      <c r="H184" s="228">
        <v>3.609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153</v>
      </c>
      <c r="AU184" s="234" t="s">
        <v>147</v>
      </c>
      <c r="AV184" s="13" t="s">
        <v>147</v>
      </c>
      <c r="AW184" s="13" t="s">
        <v>32</v>
      </c>
      <c r="AX184" s="13" t="s">
        <v>78</v>
      </c>
      <c r="AY184" s="234" t="s">
        <v>138</v>
      </c>
    </row>
    <row r="185" s="2" customFormat="1" ht="16.5" customHeight="1">
      <c r="A185" s="38"/>
      <c r="B185" s="39"/>
      <c r="C185" s="204" t="s">
        <v>320</v>
      </c>
      <c r="D185" s="204" t="s">
        <v>141</v>
      </c>
      <c r="E185" s="205" t="s">
        <v>1545</v>
      </c>
      <c r="F185" s="206" t="s">
        <v>1546</v>
      </c>
      <c r="G185" s="207" t="s">
        <v>144</v>
      </c>
      <c r="H185" s="208">
        <v>3.609</v>
      </c>
      <c r="I185" s="209"/>
      <c r="J185" s="210">
        <f>ROUND(I185*H185,2)</f>
        <v>0</v>
      </c>
      <c r="K185" s="206" t="s">
        <v>145</v>
      </c>
      <c r="L185" s="44"/>
      <c r="M185" s="211" t="s">
        <v>19</v>
      </c>
      <c r="N185" s="212" t="s">
        <v>42</v>
      </c>
      <c r="O185" s="84"/>
      <c r="P185" s="213">
        <f>O185*H185</f>
        <v>0</v>
      </c>
      <c r="Q185" s="213">
        <v>0.00017000000000000001</v>
      </c>
      <c r="R185" s="213">
        <f>Q185*H185</f>
        <v>0.00061353000000000004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252</v>
      </c>
      <c r="AT185" s="215" t="s">
        <v>141</v>
      </c>
      <c r="AU185" s="215" t="s">
        <v>147</v>
      </c>
      <c r="AY185" s="17" t="s">
        <v>138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147</v>
      </c>
      <c r="BK185" s="216">
        <f>ROUND(I185*H185,2)</f>
        <v>0</v>
      </c>
      <c r="BL185" s="17" t="s">
        <v>252</v>
      </c>
      <c r="BM185" s="215" t="s">
        <v>1547</v>
      </c>
    </row>
    <row r="186" s="2" customFormat="1">
      <c r="A186" s="38"/>
      <c r="B186" s="39"/>
      <c r="C186" s="40"/>
      <c r="D186" s="217" t="s">
        <v>149</v>
      </c>
      <c r="E186" s="40"/>
      <c r="F186" s="218" t="s">
        <v>1548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147</v>
      </c>
    </row>
    <row r="187" s="2" customFormat="1">
      <c r="A187" s="38"/>
      <c r="B187" s="39"/>
      <c r="C187" s="40"/>
      <c r="D187" s="222" t="s">
        <v>151</v>
      </c>
      <c r="E187" s="40"/>
      <c r="F187" s="223" t="s">
        <v>1549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151</v>
      </c>
      <c r="AU187" s="17" t="s">
        <v>147</v>
      </c>
    </row>
    <row r="188" s="2" customFormat="1" ht="16.5" customHeight="1">
      <c r="A188" s="38"/>
      <c r="B188" s="39"/>
      <c r="C188" s="204" t="s">
        <v>326</v>
      </c>
      <c r="D188" s="204" t="s">
        <v>141</v>
      </c>
      <c r="E188" s="205" t="s">
        <v>1550</v>
      </c>
      <c r="F188" s="206" t="s">
        <v>1551</v>
      </c>
      <c r="G188" s="207" t="s">
        <v>144</v>
      </c>
      <c r="H188" s="208">
        <v>3.609</v>
      </c>
      <c r="I188" s="209"/>
      <c r="J188" s="210">
        <f>ROUND(I188*H188,2)</f>
        <v>0</v>
      </c>
      <c r="K188" s="206" t="s">
        <v>145</v>
      </c>
      <c r="L188" s="44"/>
      <c r="M188" s="211" t="s">
        <v>19</v>
      </c>
      <c r="N188" s="212" t="s">
        <v>42</v>
      </c>
      <c r="O188" s="84"/>
      <c r="P188" s="213">
        <f>O188*H188</f>
        <v>0</v>
      </c>
      <c r="Q188" s="213">
        <v>0.00012999999999999999</v>
      </c>
      <c r="R188" s="213">
        <f>Q188*H188</f>
        <v>0.00046916999999999998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252</v>
      </c>
      <c r="AT188" s="215" t="s">
        <v>141</v>
      </c>
      <c r="AU188" s="215" t="s">
        <v>147</v>
      </c>
      <c r="AY188" s="17" t="s">
        <v>138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147</v>
      </c>
      <c r="BK188" s="216">
        <f>ROUND(I188*H188,2)</f>
        <v>0</v>
      </c>
      <c r="BL188" s="17" t="s">
        <v>252</v>
      </c>
      <c r="BM188" s="215" t="s">
        <v>1552</v>
      </c>
    </row>
    <row r="189" s="2" customFormat="1">
      <c r="A189" s="38"/>
      <c r="B189" s="39"/>
      <c r="C189" s="40"/>
      <c r="D189" s="217" t="s">
        <v>149</v>
      </c>
      <c r="E189" s="40"/>
      <c r="F189" s="218" t="s">
        <v>1553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149</v>
      </c>
      <c r="AU189" s="17" t="s">
        <v>147</v>
      </c>
    </row>
    <row r="190" s="2" customFormat="1">
      <c r="A190" s="38"/>
      <c r="B190" s="39"/>
      <c r="C190" s="40"/>
      <c r="D190" s="222" t="s">
        <v>151</v>
      </c>
      <c r="E190" s="40"/>
      <c r="F190" s="223" t="s">
        <v>1554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151</v>
      </c>
      <c r="AU190" s="17" t="s">
        <v>147</v>
      </c>
    </row>
    <row r="191" s="2" customFormat="1" ht="16.5" customHeight="1">
      <c r="A191" s="38"/>
      <c r="B191" s="39"/>
      <c r="C191" s="204" t="s">
        <v>332</v>
      </c>
      <c r="D191" s="204" t="s">
        <v>141</v>
      </c>
      <c r="E191" s="205" t="s">
        <v>1555</v>
      </c>
      <c r="F191" s="206" t="s">
        <v>1556</v>
      </c>
      <c r="G191" s="207" t="s">
        <v>144</v>
      </c>
      <c r="H191" s="208">
        <v>3.609</v>
      </c>
      <c r="I191" s="209"/>
      <c r="J191" s="210">
        <f>ROUND(I191*H191,2)</f>
        <v>0</v>
      </c>
      <c r="K191" s="206" t="s">
        <v>145</v>
      </c>
      <c r="L191" s="44"/>
      <c r="M191" s="211" t="s">
        <v>19</v>
      </c>
      <c r="N191" s="212" t="s">
        <v>42</v>
      </c>
      <c r="O191" s="84"/>
      <c r="P191" s="213">
        <f>O191*H191</f>
        <v>0</v>
      </c>
      <c r="Q191" s="213">
        <v>0.00013999999999999999</v>
      </c>
      <c r="R191" s="213">
        <f>Q191*H191</f>
        <v>0.00050526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252</v>
      </c>
      <c r="AT191" s="215" t="s">
        <v>141</v>
      </c>
      <c r="AU191" s="215" t="s">
        <v>147</v>
      </c>
      <c r="AY191" s="17" t="s">
        <v>138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147</v>
      </c>
      <c r="BK191" s="216">
        <f>ROUND(I191*H191,2)</f>
        <v>0</v>
      </c>
      <c r="BL191" s="17" t="s">
        <v>252</v>
      </c>
      <c r="BM191" s="215" t="s">
        <v>1557</v>
      </c>
    </row>
    <row r="192" s="2" customFormat="1">
      <c r="A192" s="38"/>
      <c r="B192" s="39"/>
      <c r="C192" s="40"/>
      <c r="D192" s="217" t="s">
        <v>149</v>
      </c>
      <c r="E192" s="40"/>
      <c r="F192" s="218" t="s">
        <v>1558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147</v>
      </c>
    </row>
    <row r="193" s="2" customFormat="1">
      <c r="A193" s="38"/>
      <c r="B193" s="39"/>
      <c r="C193" s="40"/>
      <c r="D193" s="222" t="s">
        <v>151</v>
      </c>
      <c r="E193" s="40"/>
      <c r="F193" s="223" t="s">
        <v>1559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151</v>
      </c>
      <c r="AU193" s="17" t="s">
        <v>147</v>
      </c>
    </row>
    <row r="194" s="2" customFormat="1" ht="16.5" customHeight="1">
      <c r="A194" s="38"/>
      <c r="B194" s="39"/>
      <c r="C194" s="204" t="s">
        <v>337</v>
      </c>
      <c r="D194" s="204" t="s">
        <v>141</v>
      </c>
      <c r="E194" s="205" t="s">
        <v>1560</v>
      </c>
      <c r="F194" s="206" t="s">
        <v>1561</v>
      </c>
      <c r="G194" s="207" t="s">
        <v>144</v>
      </c>
      <c r="H194" s="208">
        <v>25.864999999999998</v>
      </c>
      <c r="I194" s="209"/>
      <c r="J194" s="210">
        <f>ROUND(I194*H194,2)</f>
        <v>0</v>
      </c>
      <c r="K194" s="206" t="s">
        <v>145</v>
      </c>
      <c r="L194" s="44"/>
      <c r="M194" s="211" t="s">
        <v>19</v>
      </c>
      <c r="N194" s="212" t="s">
        <v>42</v>
      </c>
      <c r="O194" s="84"/>
      <c r="P194" s="213">
        <f>O194*H194</f>
        <v>0</v>
      </c>
      <c r="Q194" s="213">
        <v>6.9999999999999994E-05</v>
      </c>
      <c r="R194" s="213">
        <f>Q194*H194</f>
        <v>0.0018105499999999998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252</v>
      </c>
      <c r="AT194" s="215" t="s">
        <v>141</v>
      </c>
      <c r="AU194" s="215" t="s">
        <v>147</v>
      </c>
      <c r="AY194" s="17" t="s">
        <v>138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147</v>
      </c>
      <c r="BK194" s="216">
        <f>ROUND(I194*H194,2)</f>
        <v>0</v>
      </c>
      <c r="BL194" s="17" t="s">
        <v>252</v>
      </c>
      <c r="BM194" s="215" t="s">
        <v>1562</v>
      </c>
    </row>
    <row r="195" s="2" customFormat="1">
      <c r="A195" s="38"/>
      <c r="B195" s="39"/>
      <c r="C195" s="40"/>
      <c r="D195" s="217" t="s">
        <v>149</v>
      </c>
      <c r="E195" s="40"/>
      <c r="F195" s="218" t="s">
        <v>1563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149</v>
      </c>
      <c r="AU195" s="17" t="s">
        <v>147</v>
      </c>
    </row>
    <row r="196" s="2" customFormat="1">
      <c r="A196" s="38"/>
      <c r="B196" s="39"/>
      <c r="C196" s="40"/>
      <c r="D196" s="222" t="s">
        <v>151</v>
      </c>
      <c r="E196" s="40"/>
      <c r="F196" s="223" t="s">
        <v>1564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151</v>
      </c>
      <c r="AU196" s="17" t="s">
        <v>147</v>
      </c>
    </row>
    <row r="197" s="2" customFormat="1" ht="16.5" customHeight="1">
      <c r="A197" s="38"/>
      <c r="B197" s="39"/>
      <c r="C197" s="204" t="s">
        <v>343</v>
      </c>
      <c r="D197" s="204" t="s">
        <v>141</v>
      </c>
      <c r="E197" s="205" t="s">
        <v>1565</v>
      </c>
      <c r="F197" s="206" t="s">
        <v>1566</v>
      </c>
      <c r="G197" s="207" t="s">
        <v>144</v>
      </c>
      <c r="H197" s="208">
        <v>25.864999999999998</v>
      </c>
      <c r="I197" s="209"/>
      <c r="J197" s="210">
        <f>ROUND(I197*H197,2)</f>
        <v>0</v>
      </c>
      <c r="K197" s="206" t="s">
        <v>145</v>
      </c>
      <c r="L197" s="44"/>
      <c r="M197" s="211" t="s">
        <v>19</v>
      </c>
      <c r="N197" s="212" t="s">
        <v>42</v>
      </c>
      <c r="O197" s="84"/>
      <c r="P197" s="213">
        <f>O197*H197</f>
        <v>0</v>
      </c>
      <c r="Q197" s="213">
        <v>6.9999999999999994E-05</v>
      </c>
      <c r="R197" s="213">
        <f>Q197*H197</f>
        <v>0.0018105499999999998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252</v>
      </c>
      <c r="AT197" s="215" t="s">
        <v>141</v>
      </c>
      <c r="AU197" s="215" t="s">
        <v>147</v>
      </c>
      <c r="AY197" s="17" t="s">
        <v>138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147</v>
      </c>
      <c r="BK197" s="216">
        <f>ROUND(I197*H197,2)</f>
        <v>0</v>
      </c>
      <c r="BL197" s="17" t="s">
        <v>252</v>
      </c>
      <c r="BM197" s="215" t="s">
        <v>1567</v>
      </c>
    </row>
    <row r="198" s="2" customFormat="1">
      <c r="A198" s="38"/>
      <c r="B198" s="39"/>
      <c r="C198" s="40"/>
      <c r="D198" s="217" t="s">
        <v>149</v>
      </c>
      <c r="E198" s="40"/>
      <c r="F198" s="218" t="s">
        <v>1568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147</v>
      </c>
    </row>
    <row r="199" s="2" customFormat="1">
      <c r="A199" s="38"/>
      <c r="B199" s="39"/>
      <c r="C199" s="40"/>
      <c r="D199" s="222" t="s">
        <v>151</v>
      </c>
      <c r="E199" s="40"/>
      <c r="F199" s="223" t="s">
        <v>1569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151</v>
      </c>
      <c r="AU199" s="17" t="s">
        <v>147</v>
      </c>
    </row>
    <row r="200" s="2" customFormat="1" ht="16.5" customHeight="1">
      <c r="A200" s="38"/>
      <c r="B200" s="39"/>
      <c r="C200" s="204" t="s">
        <v>349</v>
      </c>
      <c r="D200" s="204" t="s">
        <v>141</v>
      </c>
      <c r="E200" s="205" t="s">
        <v>1570</v>
      </c>
      <c r="F200" s="206" t="s">
        <v>1571</v>
      </c>
      <c r="G200" s="207" t="s">
        <v>144</v>
      </c>
      <c r="H200" s="208">
        <v>25.864999999999998</v>
      </c>
      <c r="I200" s="209"/>
      <c r="J200" s="210">
        <f>ROUND(I200*H200,2)</f>
        <v>0</v>
      </c>
      <c r="K200" s="206" t="s">
        <v>145</v>
      </c>
      <c r="L200" s="44"/>
      <c r="M200" s="211" t="s">
        <v>19</v>
      </c>
      <c r="N200" s="212" t="s">
        <v>42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252</v>
      </c>
      <c r="AT200" s="215" t="s">
        <v>141</v>
      </c>
      <c r="AU200" s="215" t="s">
        <v>147</v>
      </c>
      <c r="AY200" s="17" t="s">
        <v>138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147</v>
      </c>
      <c r="BK200" s="216">
        <f>ROUND(I200*H200,2)</f>
        <v>0</v>
      </c>
      <c r="BL200" s="17" t="s">
        <v>252</v>
      </c>
      <c r="BM200" s="215" t="s">
        <v>1572</v>
      </c>
    </row>
    <row r="201" s="2" customFormat="1">
      <c r="A201" s="38"/>
      <c r="B201" s="39"/>
      <c r="C201" s="40"/>
      <c r="D201" s="217" t="s">
        <v>149</v>
      </c>
      <c r="E201" s="40"/>
      <c r="F201" s="218" t="s">
        <v>1573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149</v>
      </c>
      <c r="AU201" s="17" t="s">
        <v>147</v>
      </c>
    </row>
    <row r="202" s="2" customFormat="1">
      <c r="A202" s="38"/>
      <c r="B202" s="39"/>
      <c r="C202" s="40"/>
      <c r="D202" s="222" t="s">
        <v>151</v>
      </c>
      <c r="E202" s="40"/>
      <c r="F202" s="223" t="s">
        <v>1574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151</v>
      </c>
      <c r="AU202" s="17" t="s">
        <v>147</v>
      </c>
    </row>
    <row r="203" s="13" customFormat="1">
      <c r="A203" s="13"/>
      <c r="B203" s="224"/>
      <c r="C203" s="225"/>
      <c r="D203" s="217" t="s">
        <v>153</v>
      </c>
      <c r="E203" s="226" t="s">
        <v>19</v>
      </c>
      <c r="F203" s="227" t="s">
        <v>1575</v>
      </c>
      <c r="G203" s="225"/>
      <c r="H203" s="228">
        <v>4.8120000000000003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153</v>
      </c>
      <c r="AU203" s="234" t="s">
        <v>147</v>
      </c>
      <c r="AV203" s="13" t="s">
        <v>147</v>
      </c>
      <c r="AW203" s="13" t="s">
        <v>32</v>
      </c>
      <c r="AX203" s="13" t="s">
        <v>70</v>
      </c>
      <c r="AY203" s="234" t="s">
        <v>138</v>
      </c>
    </row>
    <row r="204" s="13" customFormat="1">
      <c r="A204" s="13"/>
      <c r="B204" s="224"/>
      <c r="C204" s="225"/>
      <c r="D204" s="217" t="s">
        <v>153</v>
      </c>
      <c r="E204" s="226" t="s">
        <v>19</v>
      </c>
      <c r="F204" s="227" t="s">
        <v>1576</v>
      </c>
      <c r="G204" s="225"/>
      <c r="H204" s="228">
        <v>21.053000000000001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153</v>
      </c>
      <c r="AU204" s="234" t="s">
        <v>147</v>
      </c>
      <c r="AV204" s="13" t="s">
        <v>147</v>
      </c>
      <c r="AW204" s="13" t="s">
        <v>32</v>
      </c>
      <c r="AX204" s="13" t="s">
        <v>70</v>
      </c>
      <c r="AY204" s="234" t="s">
        <v>138</v>
      </c>
    </row>
    <row r="205" s="14" customFormat="1">
      <c r="A205" s="14"/>
      <c r="B205" s="235"/>
      <c r="C205" s="236"/>
      <c r="D205" s="217" t="s">
        <v>153</v>
      </c>
      <c r="E205" s="237" t="s">
        <v>19</v>
      </c>
      <c r="F205" s="238" t="s">
        <v>170</v>
      </c>
      <c r="G205" s="236"/>
      <c r="H205" s="239">
        <v>25.865000000000002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147</v>
      </c>
      <c r="AV205" s="14" t="s">
        <v>146</v>
      </c>
      <c r="AW205" s="14" t="s">
        <v>32</v>
      </c>
      <c r="AX205" s="14" t="s">
        <v>78</v>
      </c>
      <c r="AY205" s="245" t="s">
        <v>138</v>
      </c>
    </row>
    <row r="206" s="2" customFormat="1" ht="16.5" customHeight="1">
      <c r="A206" s="38"/>
      <c r="B206" s="39"/>
      <c r="C206" s="204" t="s">
        <v>355</v>
      </c>
      <c r="D206" s="204" t="s">
        <v>141</v>
      </c>
      <c r="E206" s="205" t="s">
        <v>750</v>
      </c>
      <c r="F206" s="206" t="s">
        <v>751</v>
      </c>
      <c r="G206" s="207" t="s">
        <v>144</v>
      </c>
      <c r="H206" s="208">
        <v>25.864999999999998</v>
      </c>
      <c r="I206" s="209"/>
      <c r="J206" s="210">
        <f>ROUND(I206*H206,2)</f>
        <v>0</v>
      </c>
      <c r="K206" s="206" t="s">
        <v>145</v>
      </c>
      <c r="L206" s="44"/>
      <c r="M206" s="211" t="s">
        <v>19</v>
      </c>
      <c r="N206" s="212" t="s">
        <v>42</v>
      </c>
      <c r="O206" s="84"/>
      <c r="P206" s="213">
        <f>O206*H206</f>
        <v>0</v>
      </c>
      <c r="Q206" s="213">
        <v>0.00017000000000000001</v>
      </c>
      <c r="R206" s="213">
        <f>Q206*H206</f>
        <v>0.0043970500000000004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252</v>
      </c>
      <c r="AT206" s="215" t="s">
        <v>141</v>
      </c>
      <c r="AU206" s="215" t="s">
        <v>147</v>
      </c>
      <c r="AY206" s="17" t="s">
        <v>138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147</v>
      </c>
      <c r="BK206" s="216">
        <f>ROUND(I206*H206,2)</f>
        <v>0</v>
      </c>
      <c r="BL206" s="17" t="s">
        <v>252</v>
      </c>
      <c r="BM206" s="215" t="s">
        <v>1577</v>
      </c>
    </row>
    <row r="207" s="2" customFormat="1">
      <c r="A207" s="38"/>
      <c r="B207" s="39"/>
      <c r="C207" s="40"/>
      <c r="D207" s="217" t="s">
        <v>149</v>
      </c>
      <c r="E207" s="40"/>
      <c r="F207" s="218" t="s">
        <v>753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149</v>
      </c>
      <c r="AU207" s="17" t="s">
        <v>147</v>
      </c>
    </row>
    <row r="208" s="2" customFormat="1">
      <c r="A208" s="38"/>
      <c r="B208" s="39"/>
      <c r="C208" s="40"/>
      <c r="D208" s="222" t="s">
        <v>151</v>
      </c>
      <c r="E208" s="40"/>
      <c r="F208" s="223" t="s">
        <v>754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151</v>
      </c>
      <c r="AU208" s="17" t="s">
        <v>147</v>
      </c>
    </row>
    <row r="209" s="2" customFormat="1" ht="16.5" customHeight="1">
      <c r="A209" s="38"/>
      <c r="B209" s="39"/>
      <c r="C209" s="204" t="s">
        <v>361</v>
      </c>
      <c r="D209" s="204" t="s">
        <v>141</v>
      </c>
      <c r="E209" s="205" t="s">
        <v>756</v>
      </c>
      <c r="F209" s="206" t="s">
        <v>757</v>
      </c>
      <c r="G209" s="207" t="s">
        <v>144</v>
      </c>
      <c r="H209" s="208">
        <v>25.864999999999998</v>
      </c>
      <c r="I209" s="209"/>
      <c r="J209" s="210">
        <f>ROUND(I209*H209,2)</f>
        <v>0</v>
      </c>
      <c r="K209" s="206" t="s">
        <v>145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0.00012</v>
      </c>
      <c r="R209" s="213">
        <f>Q209*H209</f>
        <v>0.0031037999999999999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252</v>
      </c>
      <c r="AT209" s="215" t="s">
        <v>141</v>
      </c>
      <c r="AU209" s="215" t="s">
        <v>147</v>
      </c>
      <c r="AY209" s="17" t="s">
        <v>138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147</v>
      </c>
      <c r="BK209" s="216">
        <f>ROUND(I209*H209,2)</f>
        <v>0</v>
      </c>
      <c r="BL209" s="17" t="s">
        <v>252</v>
      </c>
      <c r="BM209" s="215" t="s">
        <v>1578</v>
      </c>
    </row>
    <row r="210" s="2" customFormat="1">
      <c r="A210" s="38"/>
      <c r="B210" s="39"/>
      <c r="C210" s="40"/>
      <c r="D210" s="217" t="s">
        <v>149</v>
      </c>
      <c r="E210" s="40"/>
      <c r="F210" s="218" t="s">
        <v>759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147</v>
      </c>
    </row>
    <row r="211" s="2" customFormat="1">
      <c r="A211" s="38"/>
      <c r="B211" s="39"/>
      <c r="C211" s="40"/>
      <c r="D211" s="222" t="s">
        <v>151</v>
      </c>
      <c r="E211" s="40"/>
      <c r="F211" s="223" t="s">
        <v>760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151</v>
      </c>
      <c r="AU211" s="17" t="s">
        <v>147</v>
      </c>
    </row>
    <row r="212" s="2" customFormat="1" ht="16.5" customHeight="1">
      <c r="A212" s="38"/>
      <c r="B212" s="39"/>
      <c r="C212" s="204" t="s">
        <v>367</v>
      </c>
      <c r="D212" s="204" t="s">
        <v>141</v>
      </c>
      <c r="E212" s="205" t="s">
        <v>762</v>
      </c>
      <c r="F212" s="206" t="s">
        <v>763</v>
      </c>
      <c r="G212" s="207" t="s">
        <v>144</v>
      </c>
      <c r="H212" s="208">
        <v>25.864999999999998</v>
      </c>
      <c r="I212" s="209"/>
      <c r="J212" s="210">
        <f>ROUND(I212*H212,2)</f>
        <v>0</v>
      </c>
      <c r="K212" s="206" t="s">
        <v>145</v>
      </c>
      <c r="L212" s="44"/>
      <c r="M212" s="211" t="s">
        <v>19</v>
      </c>
      <c r="N212" s="212" t="s">
        <v>42</v>
      </c>
      <c r="O212" s="84"/>
      <c r="P212" s="213">
        <f>O212*H212</f>
        <v>0</v>
      </c>
      <c r="Q212" s="213">
        <v>0.00012</v>
      </c>
      <c r="R212" s="213">
        <f>Q212*H212</f>
        <v>0.0031037999999999999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252</v>
      </c>
      <c r="AT212" s="215" t="s">
        <v>141</v>
      </c>
      <c r="AU212" s="215" t="s">
        <v>147</v>
      </c>
      <c r="AY212" s="17" t="s">
        <v>138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147</v>
      </c>
      <c r="BK212" s="216">
        <f>ROUND(I212*H212,2)</f>
        <v>0</v>
      </c>
      <c r="BL212" s="17" t="s">
        <v>252</v>
      </c>
      <c r="BM212" s="215" t="s">
        <v>1579</v>
      </c>
    </row>
    <row r="213" s="2" customFormat="1">
      <c r="A213" s="38"/>
      <c r="B213" s="39"/>
      <c r="C213" s="40"/>
      <c r="D213" s="217" t="s">
        <v>149</v>
      </c>
      <c r="E213" s="40"/>
      <c r="F213" s="218" t="s">
        <v>765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149</v>
      </c>
      <c r="AU213" s="17" t="s">
        <v>147</v>
      </c>
    </row>
    <row r="214" s="2" customFormat="1">
      <c r="A214" s="38"/>
      <c r="B214" s="39"/>
      <c r="C214" s="40"/>
      <c r="D214" s="222" t="s">
        <v>151</v>
      </c>
      <c r="E214" s="40"/>
      <c r="F214" s="223" t="s">
        <v>766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151</v>
      </c>
      <c r="AU214" s="17" t="s">
        <v>147</v>
      </c>
    </row>
    <row r="215" s="12" customFormat="1" ht="22.8" customHeight="1">
      <c r="A215" s="12"/>
      <c r="B215" s="188"/>
      <c r="C215" s="189"/>
      <c r="D215" s="190" t="s">
        <v>69</v>
      </c>
      <c r="E215" s="202" t="s">
        <v>767</v>
      </c>
      <c r="F215" s="202" t="s">
        <v>768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SUM(P216:P260)</f>
        <v>0</v>
      </c>
      <c r="Q215" s="196"/>
      <c r="R215" s="197">
        <f>SUM(R216:R260)</f>
        <v>0.37085460000000003</v>
      </c>
      <c r="S215" s="196"/>
      <c r="T215" s="198">
        <f>SUM(T216:T260)</f>
        <v>0.07874310000000001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147</v>
      </c>
      <c r="AT215" s="200" t="s">
        <v>69</v>
      </c>
      <c r="AU215" s="200" t="s">
        <v>78</v>
      </c>
      <c r="AY215" s="199" t="s">
        <v>138</v>
      </c>
      <c r="BK215" s="201">
        <f>SUM(BK216:BK260)</f>
        <v>0</v>
      </c>
    </row>
    <row r="216" s="2" customFormat="1" ht="16.5" customHeight="1">
      <c r="A216" s="38"/>
      <c r="B216" s="39"/>
      <c r="C216" s="204" t="s">
        <v>373</v>
      </c>
      <c r="D216" s="204" t="s">
        <v>141</v>
      </c>
      <c r="E216" s="205" t="s">
        <v>770</v>
      </c>
      <c r="F216" s="206" t="s">
        <v>771</v>
      </c>
      <c r="G216" s="207" t="s">
        <v>144</v>
      </c>
      <c r="H216" s="208">
        <v>64.072999999999993</v>
      </c>
      <c r="I216" s="209"/>
      <c r="J216" s="210">
        <f>ROUND(I216*H216,2)</f>
        <v>0</v>
      </c>
      <c r="K216" s="206" t="s">
        <v>145</v>
      </c>
      <c r="L216" s="44"/>
      <c r="M216" s="211" t="s">
        <v>19</v>
      </c>
      <c r="N216" s="212" t="s">
        <v>42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252</v>
      </c>
      <c r="AT216" s="215" t="s">
        <v>141</v>
      </c>
      <c r="AU216" s="215" t="s">
        <v>147</v>
      </c>
      <c r="AY216" s="17" t="s">
        <v>138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147</v>
      </c>
      <c r="BK216" s="216">
        <f>ROUND(I216*H216,2)</f>
        <v>0</v>
      </c>
      <c r="BL216" s="17" t="s">
        <v>252</v>
      </c>
      <c r="BM216" s="215" t="s">
        <v>1580</v>
      </c>
    </row>
    <row r="217" s="2" customFormat="1">
      <c r="A217" s="38"/>
      <c r="B217" s="39"/>
      <c r="C217" s="40"/>
      <c r="D217" s="217" t="s">
        <v>149</v>
      </c>
      <c r="E217" s="40"/>
      <c r="F217" s="218" t="s">
        <v>773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149</v>
      </c>
      <c r="AU217" s="17" t="s">
        <v>147</v>
      </c>
    </row>
    <row r="218" s="2" customFormat="1">
      <c r="A218" s="38"/>
      <c r="B218" s="39"/>
      <c r="C218" s="40"/>
      <c r="D218" s="222" t="s">
        <v>151</v>
      </c>
      <c r="E218" s="40"/>
      <c r="F218" s="223" t="s">
        <v>774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151</v>
      </c>
      <c r="AU218" s="17" t="s">
        <v>147</v>
      </c>
    </row>
    <row r="219" s="13" customFormat="1">
      <c r="A219" s="13"/>
      <c r="B219" s="224"/>
      <c r="C219" s="225"/>
      <c r="D219" s="217" t="s">
        <v>153</v>
      </c>
      <c r="E219" s="226" t="s">
        <v>19</v>
      </c>
      <c r="F219" s="227" t="s">
        <v>1454</v>
      </c>
      <c r="G219" s="225"/>
      <c r="H219" s="228">
        <v>12.1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153</v>
      </c>
      <c r="AU219" s="234" t="s">
        <v>147</v>
      </c>
      <c r="AV219" s="13" t="s">
        <v>147</v>
      </c>
      <c r="AW219" s="13" t="s">
        <v>32</v>
      </c>
      <c r="AX219" s="13" t="s">
        <v>70</v>
      </c>
      <c r="AY219" s="234" t="s">
        <v>138</v>
      </c>
    </row>
    <row r="220" s="13" customFormat="1">
      <c r="A220" s="13"/>
      <c r="B220" s="224"/>
      <c r="C220" s="225"/>
      <c r="D220" s="217" t="s">
        <v>153</v>
      </c>
      <c r="E220" s="226" t="s">
        <v>19</v>
      </c>
      <c r="F220" s="227" t="s">
        <v>1455</v>
      </c>
      <c r="G220" s="225"/>
      <c r="H220" s="228">
        <v>15.125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153</v>
      </c>
      <c r="AU220" s="234" t="s">
        <v>147</v>
      </c>
      <c r="AV220" s="13" t="s">
        <v>147</v>
      </c>
      <c r="AW220" s="13" t="s">
        <v>32</v>
      </c>
      <c r="AX220" s="13" t="s">
        <v>70</v>
      </c>
      <c r="AY220" s="234" t="s">
        <v>138</v>
      </c>
    </row>
    <row r="221" s="13" customFormat="1">
      <c r="A221" s="13"/>
      <c r="B221" s="224"/>
      <c r="C221" s="225"/>
      <c r="D221" s="217" t="s">
        <v>153</v>
      </c>
      <c r="E221" s="226" t="s">
        <v>19</v>
      </c>
      <c r="F221" s="227" t="s">
        <v>1468</v>
      </c>
      <c r="G221" s="225"/>
      <c r="H221" s="228">
        <v>36.847999999999999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153</v>
      </c>
      <c r="AU221" s="234" t="s">
        <v>147</v>
      </c>
      <c r="AV221" s="13" t="s">
        <v>147</v>
      </c>
      <c r="AW221" s="13" t="s">
        <v>32</v>
      </c>
      <c r="AX221" s="13" t="s">
        <v>70</v>
      </c>
      <c r="AY221" s="234" t="s">
        <v>138</v>
      </c>
    </row>
    <row r="222" s="14" customFormat="1">
      <c r="A222" s="14"/>
      <c r="B222" s="235"/>
      <c r="C222" s="236"/>
      <c r="D222" s="217" t="s">
        <v>153</v>
      </c>
      <c r="E222" s="237" t="s">
        <v>19</v>
      </c>
      <c r="F222" s="238" t="s">
        <v>170</v>
      </c>
      <c r="G222" s="236"/>
      <c r="H222" s="239">
        <v>64.073000000000008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153</v>
      </c>
      <c r="AU222" s="245" t="s">
        <v>147</v>
      </c>
      <c r="AV222" s="14" t="s">
        <v>146</v>
      </c>
      <c r="AW222" s="14" t="s">
        <v>32</v>
      </c>
      <c r="AX222" s="14" t="s">
        <v>78</v>
      </c>
      <c r="AY222" s="245" t="s">
        <v>138</v>
      </c>
    </row>
    <row r="223" s="2" customFormat="1" ht="16.5" customHeight="1">
      <c r="A223" s="38"/>
      <c r="B223" s="39"/>
      <c r="C223" s="204" t="s">
        <v>263</v>
      </c>
      <c r="D223" s="204" t="s">
        <v>141</v>
      </c>
      <c r="E223" s="205" t="s">
        <v>1581</v>
      </c>
      <c r="F223" s="206" t="s">
        <v>1582</v>
      </c>
      <c r="G223" s="207" t="s">
        <v>144</v>
      </c>
      <c r="H223" s="208">
        <v>189.93700000000001</v>
      </c>
      <c r="I223" s="209"/>
      <c r="J223" s="210">
        <f>ROUND(I223*H223,2)</f>
        <v>0</v>
      </c>
      <c r="K223" s="206" t="s">
        <v>145</v>
      </c>
      <c r="L223" s="44"/>
      <c r="M223" s="211" t="s">
        <v>19</v>
      </c>
      <c r="N223" s="212" t="s">
        <v>42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252</v>
      </c>
      <c r="AT223" s="215" t="s">
        <v>141</v>
      </c>
      <c r="AU223" s="215" t="s">
        <v>147</v>
      </c>
      <c r="AY223" s="17" t="s">
        <v>138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147</v>
      </c>
      <c r="BK223" s="216">
        <f>ROUND(I223*H223,2)</f>
        <v>0</v>
      </c>
      <c r="BL223" s="17" t="s">
        <v>252</v>
      </c>
      <c r="BM223" s="215" t="s">
        <v>1583</v>
      </c>
    </row>
    <row r="224" s="2" customFormat="1">
      <c r="A224" s="38"/>
      <c r="B224" s="39"/>
      <c r="C224" s="40"/>
      <c r="D224" s="217" t="s">
        <v>149</v>
      </c>
      <c r="E224" s="40"/>
      <c r="F224" s="218" t="s">
        <v>1584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147</v>
      </c>
    </row>
    <row r="225" s="2" customFormat="1">
      <c r="A225" s="38"/>
      <c r="B225" s="39"/>
      <c r="C225" s="40"/>
      <c r="D225" s="222" t="s">
        <v>151</v>
      </c>
      <c r="E225" s="40"/>
      <c r="F225" s="223" t="s">
        <v>1585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151</v>
      </c>
      <c r="AU225" s="17" t="s">
        <v>147</v>
      </c>
    </row>
    <row r="226" s="13" customFormat="1">
      <c r="A226" s="13"/>
      <c r="B226" s="224"/>
      <c r="C226" s="225"/>
      <c r="D226" s="217" t="s">
        <v>153</v>
      </c>
      <c r="E226" s="226" t="s">
        <v>19</v>
      </c>
      <c r="F226" s="227" t="s">
        <v>1461</v>
      </c>
      <c r="G226" s="225"/>
      <c r="H226" s="228">
        <v>7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153</v>
      </c>
      <c r="AU226" s="234" t="s">
        <v>147</v>
      </c>
      <c r="AV226" s="13" t="s">
        <v>147</v>
      </c>
      <c r="AW226" s="13" t="s">
        <v>32</v>
      </c>
      <c r="AX226" s="13" t="s">
        <v>70</v>
      </c>
      <c r="AY226" s="234" t="s">
        <v>138</v>
      </c>
    </row>
    <row r="227" s="13" customFormat="1">
      <c r="A227" s="13"/>
      <c r="B227" s="224"/>
      <c r="C227" s="225"/>
      <c r="D227" s="217" t="s">
        <v>153</v>
      </c>
      <c r="E227" s="226" t="s">
        <v>19</v>
      </c>
      <c r="F227" s="227" t="s">
        <v>1462</v>
      </c>
      <c r="G227" s="225"/>
      <c r="H227" s="228">
        <v>6.25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153</v>
      </c>
      <c r="AU227" s="234" t="s">
        <v>147</v>
      </c>
      <c r="AV227" s="13" t="s">
        <v>147</v>
      </c>
      <c r="AW227" s="13" t="s">
        <v>32</v>
      </c>
      <c r="AX227" s="13" t="s">
        <v>70</v>
      </c>
      <c r="AY227" s="234" t="s">
        <v>138</v>
      </c>
    </row>
    <row r="228" s="13" customFormat="1">
      <c r="A228" s="13"/>
      <c r="B228" s="224"/>
      <c r="C228" s="225"/>
      <c r="D228" s="217" t="s">
        <v>153</v>
      </c>
      <c r="E228" s="226" t="s">
        <v>19</v>
      </c>
      <c r="F228" s="227" t="s">
        <v>1463</v>
      </c>
      <c r="G228" s="225"/>
      <c r="H228" s="228">
        <v>16.800000000000001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153</v>
      </c>
      <c r="AU228" s="234" t="s">
        <v>147</v>
      </c>
      <c r="AV228" s="13" t="s">
        <v>147</v>
      </c>
      <c r="AW228" s="13" t="s">
        <v>32</v>
      </c>
      <c r="AX228" s="13" t="s">
        <v>70</v>
      </c>
      <c r="AY228" s="234" t="s">
        <v>138</v>
      </c>
    </row>
    <row r="229" s="13" customFormat="1">
      <c r="A229" s="13"/>
      <c r="B229" s="224"/>
      <c r="C229" s="225"/>
      <c r="D229" s="217" t="s">
        <v>153</v>
      </c>
      <c r="E229" s="226" t="s">
        <v>19</v>
      </c>
      <c r="F229" s="227" t="s">
        <v>1464</v>
      </c>
      <c r="G229" s="225"/>
      <c r="H229" s="228">
        <v>118.112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153</v>
      </c>
      <c r="AU229" s="234" t="s">
        <v>147</v>
      </c>
      <c r="AV229" s="13" t="s">
        <v>147</v>
      </c>
      <c r="AW229" s="13" t="s">
        <v>32</v>
      </c>
      <c r="AX229" s="13" t="s">
        <v>70</v>
      </c>
      <c r="AY229" s="234" t="s">
        <v>138</v>
      </c>
    </row>
    <row r="230" s="13" customFormat="1">
      <c r="A230" s="13"/>
      <c r="B230" s="224"/>
      <c r="C230" s="225"/>
      <c r="D230" s="217" t="s">
        <v>153</v>
      </c>
      <c r="E230" s="226" t="s">
        <v>19</v>
      </c>
      <c r="F230" s="227" t="s">
        <v>1465</v>
      </c>
      <c r="G230" s="225"/>
      <c r="H230" s="228">
        <v>19.274999999999999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153</v>
      </c>
      <c r="AU230" s="234" t="s">
        <v>147</v>
      </c>
      <c r="AV230" s="13" t="s">
        <v>147</v>
      </c>
      <c r="AW230" s="13" t="s">
        <v>32</v>
      </c>
      <c r="AX230" s="13" t="s">
        <v>70</v>
      </c>
      <c r="AY230" s="234" t="s">
        <v>138</v>
      </c>
    </row>
    <row r="231" s="13" customFormat="1">
      <c r="A231" s="13"/>
      <c r="B231" s="224"/>
      <c r="C231" s="225"/>
      <c r="D231" s="217" t="s">
        <v>153</v>
      </c>
      <c r="E231" s="226" t="s">
        <v>19</v>
      </c>
      <c r="F231" s="227" t="s">
        <v>1466</v>
      </c>
      <c r="G231" s="225"/>
      <c r="H231" s="228">
        <v>22.5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153</v>
      </c>
      <c r="AU231" s="234" t="s">
        <v>147</v>
      </c>
      <c r="AV231" s="13" t="s">
        <v>147</v>
      </c>
      <c r="AW231" s="13" t="s">
        <v>32</v>
      </c>
      <c r="AX231" s="13" t="s">
        <v>70</v>
      </c>
      <c r="AY231" s="234" t="s">
        <v>138</v>
      </c>
    </row>
    <row r="232" s="14" customFormat="1">
      <c r="A232" s="14"/>
      <c r="B232" s="235"/>
      <c r="C232" s="236"/>
      <c r="D232" s="217" t="s">
        <v>153</v>
      </c>
      <c r="E232" s="237" t="s">
        <v>19</v>
      </c>
      <c r="F232" s="238" t="s">
        <v>170</v>
      </c>
      <c r="G232" s="236"/>
      <c r="H232" s="239">
        <v>189.93700000000001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153</v>
      </c>
      <c r="AU232" s="245" t="s">
        <v>147</v>
      </c>
      <c r="AV232" s="14" t="s">
        <v>146</v>
      </c>
      <c r="AW232" s="14" t="s">
        <v>32</v>
      </c>
      <c r="AX232" s="14" t="s">
        <v>78</v>
      </c>
      <c r="AY232" s="245" t="s">
        <v>138</v>
      </c>
    </row>
    <row r="233" s="2" customFormat="1" ht="16.5" customHeight="1">
      <c r="A233" s="38"/>
      <c r="B233" s="39"/>
      <c r="C233" s="204" t="s">
        <v>384</v>
      </c>
      <c r="D233" s="204" t="s">
        <v>141</v>
      </c>
      <c r="E233" s="205" t="s">
        <v>1586</v>
      </c>
      <c r="F233" s="206" t="s">
        <v>1587</v>
      </c>
      <c r="G233" s="207" t="s">
        <v>144</v>
      </c>
      <c r="H233" s="208">
        <v>64.072999999999993</v>
      </c>
      <c r="I233" s="209"/>
      <c r="J233" s="210">
        <f>ROUND(I233*H233,2)</f>
        <v>0</v>
      </c>
      <c r="K233" s="206" t="s">
        <v>145</v>
      </c>
      <c r="L233" s="44"/>
      <c r="M233" s="211" t="s">
        <v>19</v>
      </c>
      <c r="N233" s="212" t="s">
        <v>42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252</v>
      </c>
      <c r="AT233" s="215" t="s">
        <v>141</v>
      </c>
      <c r="AU233" s="215" t="s">
        <v>147</v>
      </c>
      <c r="AY233" s="17" t="s">
        <v>138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147</v>
      </c>
      <c r="BK233" s="216">
        <f>ROUND(I233*H233,2)</f>
        <v>0</v>
      </c>
      <c r="BL233" s="17" t="s">
        <v>252</v>
      </c>
      <c r="BM233" s="215" t="s">
        <v>1588</v>
      </c>
    </row>
    <row r="234" s="2" customFormat="1">
      <c r="A234" s="38"/>
      <c r="B234" s="39"/>
      <c r="C234" s="40"/>
      <c r="D234" s="217" t="s">
        <v>149</v>
      </c>
      <c r="E234" s="40"/>
      <c r="F234" s="218" t="s">
        <v>1589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147</v>
      </c>
    </row>
    <row r="235" s="2" customFormat="1">
      <c r="A235" s="38"/>
      <c r="B235" s="39"/>
      <c r="C235" s="40"/>
      <c r="D235" s="222" t="s">
        <v>151</v>
      </c>
      <c r="E235" s="40"/>
      <c r="F235" s="223" t="s">
        <v>1590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151</v>
      </c>
      <c r="AU235" s="17" t="s">
        <v>147</v>
      </c>
    </row>
    <row r="236" s="13" customFormat="1">
      <c r="A236" s="13"/>
      <c r="B236" s="224"/>
      <c r="C236" s="225"/>
      <c r="D236" s="217" t="s">
        <v>153</v>
      </c>
      <c r="E236" s="226" t="s">
        <v>19</v>
      </c>
      <c r="F236" s="227" t="s">
        <v>1591</v>
      </c>
      <c r="G236" s="225"/>
      <c r="H236" s="228">
        <v>64.072999999999993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153</v>
      </c>
      <c r="AU236" s="234" t="s">
        <v>147</v>
      </c>
      <c r="AV236" s="13" t="s">
        <v>147</v>
      </c>
      <c r="AW236" s="13" t="s">
        <v>32</v>
      </c>
      <c r="AX236" s="13" t="s">
        <v>78</v>
      </c>
      <c r="AY236" s="234" t="s">
        <v>138</v>
      </c>
    </row>
    <row r="237" s="2" customFormat="1" ht="16.5" customHeight="1">
      <c r="A237" s="38"/>
      <c r="B237" s="39"/>
      <c r="C237" s="204" t="s">
        <v>388</v>
      </c>
      <c r="D237" s="204" t="s">
        <v>141</v>
      </c>
      <c r="E237" s="205" t="s">
        <v>1592</v>
      </c>
      <c r="F237" s="206" t="s">
        <v>1593</v>
      </c>
      <c r="G237" s="207" t="s">
        <v>144</v>
      </c>
      <c r="H237" s="208">
        <v>189.93700000000001</v>
      </c>
      <c r="I237" s="209"/>
      <c r="J237" s="210">
        <f>ROUND(I237*H237,2)</f>
        <v>0</v>
      </c>
      <c r="K237" s="206" t="s">
        <v>145</v>
      </c>
      <c r="L237" s="44"/>
      <c r="M237" s="211" t="s">
        <v>19</v>
      </c>
      <c r="N237" s="212" t="s">
        <v>42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252</v>
      </c>
      <c r="AT237" s="215" t="s">
        <v>141</v>
      </c>
      <c r="AU237" s="215" t="s">
        <v>147</v>
      </c>
      <c r="AY237" s="17" t="s">
        <v>138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147</v>
      </c>
      <c r="BK237" s="216">
        <f>ROUND(I237*H237,2)</f>
        <v>0</v>
      </c>
      <c r="BL237" s="17" t="s">
        <v>252</v>
      </c>
      <c r="BM237" s="215" t="s">
        <v>1594</v>
      </c>
    </row>
    <row r="238" s="2" customFormat="1">
      <c r="A238" s="38"/>
      <c r="B238" s="39"/>
      <c r="C238" s="40"/>
      <c r="D238" s="217" t="s">
        <v>149</v>
      </c>
      <c r="E238" s="40"/>
      <c r="F238" s="218" t="s">
        <v>1595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149</v>
      </c>
      <c r="AU238" s="17" t="s">
        <v>147</v>
      </c>
    </row>
    <row r="239" s="2" customFormat="1">
      <c r="A239" s="38"/>
      <c r="B239" s="39"/>
      <c r="C239" s="40"/>
      <c r="D239" s="222" t="s">
        <v>151</v>
      </c>
      <c r="E239" s="40"/>
      <c r="F239" s="223" t="s">
        <v>1596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151</v>
      </c>
      <c r="AU239" s="17" t="s">
        <v>147</v>
      </c>
    </row>
    <row r="240" s="13" customFormat="1">
      <c r="A240" s="13"/>
      <c r="B240" s="224"/>
      <c r="C240" s="225"/>
      <c r="D240" s="217" t="s">
        <v>153</v>
      </c>
      <c r="E240" s="226" t="s">
        <v>19</v>
      </c>
      <c r="F240" s="227" t="s">
        <v>1597</v>
      </c>
      <c r="G240" s="225"/>
      <c r="H240" s="228">
        <v>189.93700000000001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153</v>
      </c>
      <c r="AU240" s="234" t="s">
        <v>147</v>
      </c>
      <c r="AV240" s="13" t="s">
        <v>147</v>
      </c>
      <c r="AW240" s="13" t="s">
        <v>32</v>
      </c>
      <c r="AX240" s="13" t="s">
        <v>78</v>
      </c>
      <c r="AY240" s="234" t="s">
        <v>138</v>
      </c>
    </row>
    <row r="241" s="2" customFormat="1" ht="16.5" customHeight="1">
      <c r="A241" s="38"/>
      <c r="B241" s="39"/>
      <c r="C241" s="204" t="s">
        <v>396</v>
      </c>
      <c r="D241" s="204" t="s">
        <v>141</v>
      </c>
      <c r="E241" s="205" t="s">
        <v>785</v>
      </c>
      <c r="F241" s="206" t="s">
        <v>786</v>
      </c>
      <c r="G241" s="207" t="s">
        <v>144</v>
      </c>
      <c r="H241" s="208">
        <v>64.072999999999993</v>
      </c>
      <c r="I241" s="209"/>
      <c r="J241" s="210">
        <f>ROUND(I241*H241,2)</f>
        <v>0</v>
      </c>
      <c r="K241" s="206" t="s">
        <v>145</v>
      </c>
      <c r="L241" s="44"/>
      <c r="M241" s="211" t="s">
        <v>19</v>
      </c>
      <c r="N241" s="212" t="s">
        <v>42</v>
      </c>
      <c r="O241" s="84"/>
      <c r="P241" s="213">
        <f>O241*H241</f>
        <v>0</v>
      </c>
      <c r="Q241" s="213">
        <v>0.001</v>
      </c>
      <c r="R241" s="213">
        <f>Q241*H241</f>
        <v>0.064072999999999991</v>
      </c>
      <c r="S241" s="213">
        <v>0.00031</v>
      </c>
      <c r="T241" s="214">
        <f>S241*H241</f>
        <v>0.019862629999999999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252</v>
      </c>
      <c r="AT241" s="215" t="s">
        <v>141</v>
      </c>
      <c r="AU241" s="215" t="s">
        <v>147</v>
      </c>
      <c r="AY241" s="17" t="s">
        <v>138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147</v>
      </c>
      <c r="BK241" s="216">
        <f>ROUND(I241*H241,2)</f>
        <v>0</v>
      </c>
      <c r="BL241" s="17" t="s">
        <v>252</v>
      </c>
      <c r="BM241" s="215" t="s">
        <v>1598</v>
      </c>
    </row>
    <row r="242" s="2" customFormat="1">
      <c r="A242" s="38"/>
      <c r="B242" s="39"/>
      <c r="C242" s="40"/>
      <c r="D242" s="217" t="s">
        <v>149</v>
      </c>
      <c r="E242" s="40"/>
      <c r="F242" s="218" t="s">
        <v>788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149</v>
      </c>
      <c r="AU242" s="17" t="s">
        <v>147</v>
      </c>
    </row>
    <row r="243" s="2" customFormat="1">
      <c r="A243" s="38"/>
      <c r="B243" s="39"/>
      <c r="C243" s="40"/>
      <c r="D243" s="222" t="s">
        <v>151</v>
      </c>
      <c r="E243" s="40"/>
      <c r="F243" s="223" t="s">
        <v>789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151</v>
      </c>
      <c r="AU243" s="17" t="s">
        <v>147</v>
      </c>
    </row>
    <row r="244" s="13" customFormat="1">
      <c r="A244" s="13"/>
      <c r="B244" s="224"/>
      <c r="C244" s="225"/>
      <c r="D244" s="217" t="s">
        <v>153</v>
      </c>
      <c r="E244" s="226" t="s">
        <v>19</v>
      </c>
      <c r="F244" s="227" t="s">
        <v>1591</v>
      </c>
      <c r="G244" s="225"/>
      <c r="H244" s="228">
        <v>64.072999999999993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153</v>
      </c>
      <c r="AU244" s="234" t="s">
        <v>147</v>
      </c>
      <c r="AV244" s="13" t="s">
        <v>147</v>
      </c>
      <c r="AW244" s="13" t="s">
        <v>32</v>
      </c>
      <c r="AX244" s="13" t="s">
        <v>78</v>
      </c>
      <c r="AY244" s="234" t="s">
        <v>138</v>
      </c>
    </row>
    <row r="245" s="2" customFormat="1" ht="16.5" customHeight="1">
      <c r="A245" s="38"/>
      <c r="B245" s="39"/>
      <c r="C245" s="204" t="s">
        <v>404</v>
      </c>
      <c r="D245" s="204" t="s">
        <v>141</v>
      </c>
      <c r="E245" s="205" t="s">
        <v>1599</v>
      </c>
      <c r="F245" s="206" t="s">
        <v>1600</v>
      </c>
      <c r="G245" s="207" t="s">
        <v>144</v>
      </c>
      <c r="H245" s="208">
        <v>189.93700000000001</v>
      </c>
      <c r="I245" s="209"/>
      <c r="J245" s="210">
        <f>ROUND(I245*H245,2)</f>
        <v>0</v>
      </c>
      <c r="K245" s="206" t="s">
        <v>145</v>
      </c>
      <c r="L245" s="44"/>
      <c r="M245" s="211" t="s">
        <v>19</v>
      </c>
      <c r="N245" s="212" t="s">
        <v>42</v>
      </c>
      <c r="O245" s="84"/>
      <c r="P245" s="213">
        <f>O245*H245</f>
        <v>0</v>
      </c>
      <c r="Q245" s="213">
        <v>0.001</v>
      </c>
      <c r="R245" s="213">
        <f>Q245*H245</f>
        <v>0.18993700000000002</v>
      </c>
      <c r="S245" s="213">
        <v>0.00031</v>
      </c>
      <c r="T245" s="214">
        <f>S245*H245</f>
        <v>0.058880470000000004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252</v>
      </c>
      <c r="AT245" s="215" t="s">
        <v>141</v>
      </c>
      <c r="AU245" s="215" t="s">
        <v>147</v>
      </c>
      <c r="AY245" s="17" t="s">
        <v>138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147</v>
      </c>
      <c r="BK245" s="216">
        <f>ROUND(I245*H245,2)</f>
        <v>0</v>
      </c>
      <c r="BL245" s="17" t="s">
        <v>252</v>
      </c>
      <c r="BM245" s="215" t="s">
        <v>1601</v>
      </c>
    </row>
    <row r="246" s="2" customFormat="1">
      <c r="A246" s="38"/>
      <c r="B246" s="39"/>
      <c r="C246" s="40"/>
      <c r="D246" s="217" t="s">
        <v>149</v>
      </c>
      <c r="E246" s="40"/>
      <c r="F246" s="218" t="s">
        <v>1602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149</v>
      </c>
      <c r="AU246" s="17" t="s">
        <v>147</v>
      </c>
    </row>
    <row r="247" s="2" customFormat="1">
      <c r="A247" s="38"/>
      <c r="B247" s="39"/>
      <c r="C247" s="40"/>
      <c r="D247" s="222" t="s">
        <v>151</v>
      </c>
      <c r="E247" s="40"/>
      <c r="F247" s="223" t="s">
        <v>1603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151</v>
      </c>
      <c r="AU247" s="17" t="s">
        <v>147</v>
      </c>
    </row>
    <row r="248" s="13" customFormat="1">
      <c r="A248" s="13"/>
      <c r="B248" s="224"/>
      <c r="C248" s="225"/>
      <c r="D248" s="217" t="s">
        <v>153</v>
      </c>
      <c r="E248" s="226" t="s">
        <v>19</v>
      </c>
      <c r="F248" s="227" t="s">
        <v>1597</v>
      </c>
      <c r="G248" s="225"/>
      <c r="H248" s="228">
        <v>189.93700000000001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153</v>
      </c>
      <c r="AU248" s="234" t="s">
        <v>147</v>
      </c>
      <c r="AV248" s="13" t="s">
        <v>147</v>
      </c>
      <c r="AW248" s="13" t="s">
        <v>32</v>
      </c>
      <c r="AX248" s="13" t="s">
        <v>78</v>
      </c>
      <c r="AY248" s="234" t="s">
        <v>138</v>
      </c>
    </row>
    <row r="249" s="2" customFormat="1" ht="16.5" customHeight="1">
      <c r="A249" s="38"/>
      <c r="B249" s="39"/>
      <c r="C249" s="204" t="s">
        <v>411</v>
      </c>
      <c r="D249" s="204" t="s">
        <v>141</v>
      </c>
      <c r="E249" s="205" t="s">
        <v>1604</v>
      </c>
      <c r="F249" s="206" t="s">
        <v>1605</v>
      </c>
      <c r="G249" s="207" t="s">
        <v>144</v>
      </c>
      <c r="H249" s="208">
        <v>64.072999999999993</v>
      </c>
      <c r="I249" s="209"/>
      <c r="J249" s="210">
        <f>ROUND(I249*H249,2)</f>
        <v>0</v>
      </c>
      <c r="K249" s="206" t="s">
        <v>145</v>
      </c>
      <c r="L249" s="44"/>
      <c r="M249" s="211" t="s">
        <v>19</v>
      </c>
      <c r="N249" s="212" t="s">
        <v>42</v>
      </c>
      <c r="O249" s="84"/>
      <c r="P249" s="213">
        <f>O249*H249</f>
        <v>0</v>
      </c>
      <c r="Q249" s="213">
        <v>0.00020000000000000001</v>
      </c>
      <c r="R249" s="213">
        <f>Q249*H249</f>
        <v>0.012814599999999999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252</v>
      </c>
      <c r="AT249" s="215" t="s">
        <v>141</v>
      </c>
      <c r="AU249" s="215" t="s">
        <v>147</v>
      </c>
      <c r="AY249" s="17" t="s">
        <v>138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147</v>
      </c>
      <c r="BK249" s="216">
        <f>ROUND(I249*H249,2)</f>
        <v>0</v>
      </c>
      <c r="BL249" s="17" t="s">
        <v>252</v>
      </c>
      <c r="BM249" s="215" t="s">
        <v>1606</v>
      </c>
    </row>
    <row r="250" s="2" customFormat="1">
      <c r="A250" s="38"/>
      <c r="B250" s="39"/>
      <c r="C250" s="40"/>
      <c r="D250" s="217" t="s">
        <v>149</v>
      </c>
      <c r="E250" s="40"/>
      <c r="F250" s="218" t="s">
        <v>1607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149</v>
      </c>
      <c r="AU250" s="17" t="s">
        <v>147</v>
      </c>
    </row>
    <row r="251" s="2" customFormat="1">
      <c r="A251" s="38"/>
      <c r="B251" s="39"/>
      <c r="C251" s="40"/>
      <c r="D251" s="222" t="s">
        <v>151</v>
      </c>
      <c r="E251" s="40"/>
      <c r="F251" s="223" t="s">
        <v>1608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151</v>
      </c>
      <c r="AU251" s="17" t="s">
        <v>147</v>
      </c>
    </row>
    <row r="252" s="2" customFormat="1" ht="16.5" customHeight="1">
      <c r="A252" s="38"/>
      <c r="B252" s="39"/>
      <c r="C252" s="204" t="s">
        <v>415</v>
      </c>
      <c r="D252" s="204" t="s">
        <v>141</v>
      </c>
      <c r="E252" s="205" t="s">
        <v>1609</v>
      </c>
      <c r="F252" s="206" t="s">
        <v>1610</v>
      </c>
      <c r="G252" s="207" t="s">
        <v>144</v>
      </c>
      <c r="H252" s="208">
        <v>189.93700000000001</v>
      </c>
      <c r="I252" s="209"/>
      <c r="J252" s="210">
        <f>ROUND(I252*H252,2)</f>
        <v>0</v>
      </c>
      <c r="K252" s="206" t="s">
        <v>145</v>
      </c>
      <c r="L252" s="44"/>
      <c r="M252" s="211" t="s">
        <v>19</v>
      </c>
      <c r="N252" s="212" t="s">
        <v>42</v>
      </c>
      <c r="O252" s="84"/>
      <c r="P252" s="213">
        <f>O252*H252</f>
        <v>0</v>
      </c>
      <c r="Q252" s="213">
        <v>0.00020000000000000001</v>
      </c>
      <c r="R252" s="213">
        <f>Q252*H252</f>
        <v>0.037987400000000004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252</v>
      </c>
      <c r="AT252" s="215" t="s">
        <v>141</v>
      </c>
      <c r="AU252" s="215" t="s">
        <v>147</v>
      </c>
      <c r="AY252" s="17" t="s">
        <v>138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147</v>
      </c>
      <c r="BK252" s="216">
        <f>ROUND(I252*H252,2)</f>
        <v>0</v>
      </c>
      <c r="BL252" s="17" t="s">
        <v>252</v>
      </c>
      <c r="BM252" s="215" t="s">
        <v>1611</v>
      </c>
    </row>
    <row r="253" s="2" customFormat="1">
      <c r="A253" s="38"/>
      <c r="B253" s="39"/>
      <c r="C253" s="40"/>
      <c r="D253" s="217" t="s">
        <v>149</v>
      </c>
      <c r="E253" s="40"/>
      <c r="F253" s="218" t="s">
        <v>1612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149</v>
      </c>
      <c r="AU253" s="17" t="s">
        <v>147</v>
      </c>
    </row>
    <row r="254" s="2" customFormat="1">
      <c r="A254" s="38"/>
      <c r="B254" s="39"/>
      <c r="C254" s="40"/>
      <c r="D254" s="222" t="s">
        <v>151</v>
      </c>
      <c r="E254" s="40"/>
      <c r="F254" s="223" t="s">
        <v>1613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151</v>
      </c>
      <c r="AU254" s="17" t="s">
        <v>147</v>
      </c>
    </row>
    <row r="255" s="2" customFormat="1" ht="16.5" customHeight="1">
      <c r="A255" s="38"/>
      <c r="B255" s="39"/>
      <c r="C255" s="204" t="s">
        <v>422</v>
      </c>
      <c r="D255" s="204" t="s">
        <v>141</v>
      </c>
      <c r="E255" s="205" t="s">
        <v>1614</v>
      </c>
      <c r="F255" s="206" t="s">
        <v>1615</v>
      </c>
      <c r="G255" s="207" t="s">
        <v>144</v>
      </c>
      <c r="H255" s="208">
        <v>64.072999999999993</v>
      </c>
      <c r="I255" s="209"/>
      <c r="J255" s="210">
        <f>ROUND(I255*H255,2)</f>
        <v>0</v>
      </c>
      <c r="K255" s="206" t="s">
        <v>145</v>
      </c>
      <c r="L255" s="44"/>
      <c r="M255" s="211" t="s">
        <v>19</v>
      </c>
      <c r="N255" s="212" t="s">
        <v>42</v>
      </c>
      <c r="O255" s="84"/>
      <c r="P255" s="213">
        <f>O255*H255</f>
        <v>0</v>
      </c>
      <c r="Q255" s="213">
        <v>0.00025999999999999998</v>
      </c>
      <c r="R255" s="213">
        <f>Q255*H255</f>
        <v>0.016658979999999997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252</v>
      </c>
      <c r="AT255" s="215" t="s">
        <v>141</v>
      </c>
      <c r="AU255" s="215" t="s">
        <v>147</v>
      </c>
      <c r="AY255" s="17" t="s">
        <v>138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147</v>
      </c>
      <c r="BK255" s="216">
        <f>ROUND(I255*H255,2)</f>
        <v>0</v>
      </c>
      <c r="BL255" s="17" t="s">
        <v>252</v>
      </c>
      <c r="BM255" s="215" t="s">
        <v>1616</v>
      </c>
    </row>
    <row r="256" s="2" customFormat="1">
      <c r="A256" s="38"/>
      <c r="B256" s="39"/>
      <c r="C256" s="40"/>
      <c r="D256" s="217" t="s">
        <v>149</v>
      </c>
      <c r="E256" s="40"/>
      <c r="F256" s="218" t="s">
        <v>1617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149</v>
      </c>
      <c r="AU256" s="17" t="s">
        <v>147</v>
      </c>
    </row>
    <row r="257" s="2" customFormat="1">
      <c r="A257" s="38"/>
      <c r="B257" s="39"/>
      <c r="C257" s="40"/>
      <c r="D257" s="222" t="s">
        <v>151</v>
      </c>
      <c r="E257" s="40"/>
      <c r="F257" s="223" t="s">
        <v>1618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151</v>
      </c>
      <c r="AU257" s="17" t="s">
        <v>147</v>
      </c>
    </row>
    <row r="258" s="2" customFormat="1" ht="16.5" customHeight="1">
      <c r="A258" s="38"/>
      <c r="B258" s="39"/>
      <c r="C258" s="204" t="s">
        <v>427</v>
      </c>
      <c r="D258" s="204" t="s">
        <v>141</v>
      </c>
      <c r="E258" s="205" t="s">
        <v>1619</v>
      </c>
      <c r="F258" s="206" t="s">
        <v>1620</v>
      </c>
      <c r="G258" s="207" t="s">
        <v>144</v>
      </c>
      <c r="H258" s="208">
        <v>189.93700000000001</v>
      </c>
      <c r="I258" s="209"/>
      <c r="J258" s="210">
        <f>ROUND(I258*H258,2)</f>
        <v>0</v>
      </c>
      <c r="K258" s="206" t="s">
        <v>145</v>
      </c>
      <c r="L258" s="44"/>
      <c r="M258" s="211" t="s">
        <v>19</v>
      </c>
      <c r="N258" s="212" t="s">
        <v>42</v>
      </c>
      <c r="O258" s="84"/>
      <c r="P258" s="213">
        <f>O258*H258</f>
        <v>0</v>
      </c>
      <c r="Q258" s="213">
        <v>0.00025999999999999998</v>
      </c>
      <c r="R258" s="213">
        <f>Q258*H258</f>
        <v>0.049383619999999996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252</v>
      </c>
      <c r="AT258" s="215" t="s">
        <v>141</v>
      </c>
      <c r="AU258" s="215" t="s">
        <v>147</v>
      </c>
      <c r="AY258" s="17" t="s">
        <v>138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147</v>
      </c>
      <c r="BK258" s="216">
        <f>ROUND(I258*H258,2)</f>
        <v>0</v>
      </c>
      <c r="BL258" s="17" t="s">
        <v>252</v>
      </c>
      <c r="BM258" s="215" t="s">
        <v>1621</v>
      </c>
    </row>
    <row r="259" s="2" customFormat="1">
      <c r="A259" s="38"/>
      <c r="B259" s="39"/>
      <c r="C259" s="40"/>
      <c r="D259" s="217" t="s">
        <v>149</v>
      </c>
      <c r="E259" s="40"/>
      <c r="F259" s="218" t="s">
        <v>1622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149</v>
      </c>
      <c r="AU259" s="17" t="s">
        <v>147</v>
      </c>
    </row>
    <row r="260" s="2" customFormat="1">
      <c r="A260" s="38"/>
      <c r="B260" s="39"/>
      <c r="C260" s="40"/>
      <c r="D260" s="222" t="s">
        <v>151</v>
      </c>
      <c r="E260" s="40"/>
      <c r="F260" s="223" t="s">
        <v>1623</v>
      </c>
      <c r="G260" s="40"/>
      <c r="H260" s="40"/>
      <c r="I260" s="219"/>
      <c r="J260" s="40"/>
      <c r="K260" s="40"/>
      <c r="L260" s="44"/>
      <c r="M260" s="259"/>
      <c r="N260" s="260"/>
      <c r="O260" s="261"/>
      <c r="P260" s="261"/>
      <c r="Q260" s="261"/>
      <c r="R260" s="261"/>
      <c r="S260" s="261"/>
      <c r="T260" s="26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151</v>
      </c>
      <c r="AU260" s="17" t="s">
        <v>147</v>
      </c>
    </row>
    <row r="261" s="2" customFormat="1" ht="6.96" customHeight="1">
      <c r="A261" s="38"/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Rbu/UNO7Dff9UVR4GWCTmVuYbTriwVkspWNjN7YDdb2DCVocRIolrkFiQUbo0UZh0fv/IInnUZ2nqICfXEbCzw==" hashValue="QLurpLs+WuKpcrdTejTNtTCg8/Ec/nvWWN8za0heHkIRgDelNdNnz5UZannlJ0got8lR35hUGboxAF3gNer1rQ==" algorithmName="SHA-512" password="CC35"/>
  <autoFilter ref="C88:K26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310231041"/>
    <hyperlink ref="F99" r:id="rId2" display="https://podminky.urs.cz/item/CS_URS_2023_01/611311131"/>
    <hyperlink ref="F105" r:id="rId3" display="https://podminky.urs.cz/item/CS_URS_2023_01/611311135"/>
    <hyperlink ref="F115" r:id="rId4" display="https://podminky.urs.cz/item/CS_URS_2023_01/612311131"/>
    <hyperlink ref="F120" r:id="rId5" display="https://podminky.urs.cz/item/CS_URS_2023_01/949111111"/>
    <hyperlink ref="F124" r:id="rId6" display="https://podminky.urs.cz/item/CS_URS_2023_01/949111122"/>
    <hyperlink ref="F128" r:id="rId7" display="https://podminky.urs.cz/item/CS_URS_2023_01/949111211"/>
    <hyperlink ref="F132" r:id="rId8" display="https://podminky.urs.cz/item/CS_URS_2023_01/949111222"/>
    <hyperlink ref="F136" r:id="rId9" display="https://podminky.urs.cz/item/CS_URS_2023_01/949111811"/>
    <hyperlink ref="F139" r:id="rId10" display="https://podminky.urs.cz/item/CS_URS_2023_01/949111822"/>
    <hyperlink ref="F142" r:id="rId11" display="https://podminky.urs.cz/item/CS_URS_2023_01/952901111"/>
    <hyperlink ref="F150" r:id="rId12" display="https://podminky.urs.cz/item/CS_URS_2023_01/997013212"/>
    <hyperlink ref="F153" r:id="rId13" display="https://podminky.urs.cz/item/CS_URS_2023_01/997013501"/>
    <hyperlink ref="F156" r:id="rId14" display="https://podminky.urs.cz/item/CS_URS_2023_01/997013509"/>
    <hyperlink ref="F160" r:id="rId15" display="https://podminky.urs.cz/item/CS_URS_2023_01/997013631"/>
    <hyperlink ref="F164" r:id="rId16" display="https://podminky.urs.cz/item/CS_URS_2023_01/998018002"/>
    <hyperlink ref="F169" r:id="rId17" display="https://podminky.urs.cz/item/CS_URS_2023_01/741211823"/>
    <hyperlink ref="F173" r:id="rId18" display="https://podminky.urs.cz/item/CS_URS_2023_01/741213813"/>
    <hyperlink ref="F177" r:id="rId19" display="https://podminky.urs.cz/item/CS_URS_2023_01/783101201"/>
    <hyperlink ref="F180" r:id="rId20" display="https://podminky.urs.cz/item/CS_URS_2023_01/783101203"/>
    <hyperlink ref="F183" r:id="rId21" display="https://podminky.urs.cz/item/CS_URS_2023_01/783101403"/>
    <hyperlink ref="F187" r:id="rId22" display="https://podminky.urs.cz/item/CS_URS_2023_01/783113101"/>
    <hyperlink ref="F190" r:id="rId23" display="https://podminky.urs.cz/item/CS_URS_2023_01/783114101"/>
    <hyperlink ref="F193" r:id="rId24" display="https://podminky.urs.cz/item/CS_URS_2023_01/783118201"/>
    <hyperlink ref="F196" r:id="rId25" display="https://podminky.urs.cz/item/CS_URS_2023_01/783301303"/>
    <hyperlink ref="F199" r:id="rId26" display="https://podminky.urs.cz/item/CS_URS_2023_01/783301313"/>
    <hyperlink ref="F202" r:id="rId27" display="https://podminky.urs.cz/item/CS_URS_2023_01/783301401"/>
    <hyperlink ref="F208" r:id="rId28" display="https://podminky.urs.cz/item/CS_URS_2023_01/783314201"/>
    <hyperlink ref="F211" r:id="rId29" display="https://podminky.urs.cz/item/CS_URS_2023_01/783315101"/>
    <hyperlink ref="F214" r:id="rId30" display="https://podminky.urs.cz/item/CS_URS_2023_01/783317101"/>
    <hyperlink ref="F218" r:id="rId31" display="https://podminky.urs.cz/item/CS_URS_2023_01/784111001"/>
    <hyperlink ref="F225" r:id="rId32" display="https://podminky.urs.cz/item/CS_URS_2023_01/784111007"/>
    <hyperlink ref="F235" r:id="rId33" display="https://podminky.urs.cz/item/CS_URS_2023_01/784111031"/>
    <hyperlink ref="F239" r:id="rId34" display="https://podminky.urs.cz/item/CS_URS_2023_01/784111037"/>
    <hyperlink ref="F243" r:id="rId35" display="https://podminky.urs.cz/item/CS_URS_2023_01/784121001"/>
    <hyperlink ref="F247" r:id="rId36" display="https://podminky.urs.cz/item/CS_URS_2023_01/784121007"/>
    <hyperlink ref="F251" r:id="rId37" display="https://podminky.urs.cz/item/CS_URS_2023_01/784181121"/>
    <hyperlink ref="F254" r:id="rId38" display="https://podminky.urs.cz/item/CS_URS_2023_01/784181127"/>
    <hyperlink ref="F257" r:id="rId39" display="https://podminky.urs.cz/item/CS_URS_2023_01/784211101"/>
    <hyperlink ref="F260" r:id="rId40" display="https://podminky.urs.cz/item/CS_URS_2023_01/78421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78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BH- Ostrov n/Osl. oprava bytů VB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1624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27. 7. 2022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ROUND((SUM(BE83:BE106)),  2)</f>
        <v>0</v>
      </c>
      <c r="G33" s="38"/>
      <c r="H33" s="38"/>
      <c r="I33" s="148">
        <v>0.20999999999999999</v>
      </c>
      <c r="J33" s="147">
        <f>ROUND(((SUM(BE83:BE106))*I33),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ROUND((SUM(BF83:BF106)),  2)</f>
        <v>0</v>
      </c>
      <c r="G34" s="38"/>
      <c r="H34" s="38"/>
      <c r="I34" s="148">
        <v>0.14999999999999999</v>
      </c>
      <c r="J34" s="147">
        <f>ROUND(((SUM(BF83:BF106))*I34),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ROUND((SUM(BG83:BG106)),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ROUND((SUM(BH83:BH106)),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ROUND((SUM(BI83:BI106)),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BH- Ostrov n/Osl. oprava bytů VB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07 -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Ostrov nad Oslavou</v>
      </c>
      <c r="G52" s="40"/>
      <c r="H52" s="40"/>
      <c r="I52" s="32" t="s">
        <v>23</v>
      </c>
      <c r="J52" s="72" t="str">
        <f>IF(J12="","",J12)</f>
        <v>27. 7. 2022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1625</v>
      </c>
      <c r="E62" s="168"/>
      <c r="F62" s="168"/>
      <c r="G62" s="168"/>
      <c r="H62" s="168"/>
      <c r="I62" s="168"/>
      <c r="J62" s="169">
        <f>J90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1626</v>
      </c>
      <c r="E63" s="174"/>
      <c r="F63" s="174"/>
      <c r="G63" s="174"/>
      <c r="H63" s="174"/>
      <c r="I63" s="174"/>
      <c r="J63" s="175">
        <f>J91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BH- Ostrov n/Osl. oprava bytů VB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99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07 - VRN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Ostrov nad Oslavou</v>
      </c>
      <c r="G77" s="40"/>
      <c r="H77" s="40"/>
      <c r="I77" s="32" t="s">
        <v>23</v>
      </c>
      <c r="J77" s="72" t="str">
        <f>IF(J12="","",J12)</f>
        <v>27. 7. 2022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31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124</v>
      </c>
      <c r="D82" s="180" t="s">
        <v>55</v>
      </c>
      <c r="E82" s="180" t="s">
        <v>51</v>
      </c>
      <c r="F82" s="180" t="s">
        <v>52</v>
      </c>
      <c r="G82" s="180" t="s">
        <v>125</v>
      </c>
      <c r="H82" s="180" t="s">
        <v>126</v>
      </c>
      <c r="I82" s="180" t="s">
        <v>127</v>
      </c>
      <c r="J82" s="180" t="s">
        <v>103</v>
      </c>
      <c r="K82" s="181" t="s">
        <v>128</v>
      </c>
      <c r="L82" s="182"/>
      <c r="M82" s="92" t="s">
        <v>19</v>
      </c>
      <c r="N82" s="93" t="s">
        <v>40</v>
      </c>
      <c r="O82" s="93" t="s">
        <v>129</v>
      </c>
      <c r="P82" s="93" t="s">
        <v>130</v>
      </c>
      <c r="Q82" s="93" t="s">
        <v>131</v>
      </c>
      <c r="R82" s="93" t="s">
        <v>132</v>
      </c>
      <c r="S82" s="93" t="s">
        <v>133</v>
      </c>
      <c r="T82" s="94" t="s">
        <v>134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135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P84+P90</f>
        <v>0</v>
      </c>
      <c r="Q83" s="96"/>
      <c r="R83" s="185">
        <f>R84+R90</f>
        <v>0.320463</v>
      </c>
      <c r="S83" s="96"/>
      <c r="T83" s="186">
        <f>T84+T90</f>
        <v>0.33600000000000002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69</v>
      </c>
      <c r="AU83" s="17" t="s">
        <v>104</v>
      </c>
      <c r="BK83" s="187">
        <f>BK84+BK90</f>
        <v>0</v>
      </c>
    </row>
    <row r="84" s="12" customFormat="1" ht="25.92" customHeight="1">
      <c r="A84" s="12"/>
      <c r="B84" s="188"/>
      <c r="C84" s="189"/>
      <c r="D84" s="190" t="s">
        <v>69</v>
      </c>
      <c r="E84" s="191" t="s">
        <v>245</v>
      </c>
      <c r="F84" s="191" t="s">
        <v>246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</f>
        <v>0</v>
      </c>
      <c r="Q84" s="196"/>
      <c r="R84" s="197">
        <f>R85</f>
        <v>0</v>
      </c>
      <c r="S84" s="196"/>
      <c r="T84" s="198">
        <f>T85</f>
        <v>0.33600000000000002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147</v>
      </c>
      <c r="AT84" s="200" t="s">
        <v>69</v>
      </c>
      <c r="AU84" s="200" t="s">
        <v>70</v>
      </c>
      <c r="AY84" s="199" t="s">
        <v>138</v>
      </c>
      <c r="BK84" s="201">
        <f>BK85</f>
        <v>0</v>
      </c>
    </row>
    <row r="85" s="12" customFormat="1" ht="22.8" customHeight="1">
      <c r="A85" s="12"/>
      <c r="B85" s="188"/>
      <c r="C85" s="189"/>
      <c r="D85" s="190" t="s">
        <v>69</v>
      </c>
      <c r="E85" s="202" t="s">
        <v>444</v>
      </c>
      <c r="F85" s="202" t="s">
        <v>445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SUM(P86:P89)</f>
        <v>0</v>
      </c>
      <c r="Q85" s="196"/>
      <c r="R85" s="197">
        <f>SUM(R86:R89)</f>
        <v>0</v>
      </c>
      <c r="S85" s="196"/>
      <c r="T85" s="198">
        <f>SUM(T86:T89)</f>
        <v>0.33600000000000002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147</v>
      </c>
      <c r="AT85" s="200" t="s">
        <v>69</v>
      </c>
      <c r="AU85" s="200" t="s">
        <v>78</v>
      </c>
      <c r="AY85" s="199" t="s">
        <v>138</v>
      </c>
      <c r="BK85" s="201">
        <f>SUM(BK86:BK89)</f>
        <v>0</v>
      </c>
    </row>
    <row r="86" s="2" customFormat="1" ht="16.5" customHeight="1">
      <c r="A86" s="38"/>
      <c r="B86" s="39"/>
      <c r="C86" s="204" t="s">
        <v>78</v>
      </c>
      <c r="D86" s="204" t="s">
        <v>141</v>
      </c>
      <c r="E86" s="205" t="s">
        <v>471</v>
      </c>
      <c r="F86" s="206" t="s">
        <v>472</v>
      </c>
      <c r="G86" s="207" t="s">
        <v>278</v>
      </c>
      <c r="H86" s="208">
        <v>14</v>
      </c>
      <c r="I86" s="209"/>
      <c r="J86" s="210">
        <f>ROUND(I86*H86,2)</f>
        <v>0</v>
      </c>
      <c r="K86" s="206" t="s">
        <v>145</v>
      </c>
      <c r="L86" s="44"/>
      <c r="M86" s="211" t="s">
        <v>19</v>
      </c>
      <c r="N86" s="212" t="s">
        <v>42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0.024</v>
      </c>
      <c r="T86" s="214">
        <f>S86*H86</f>
        <v>0.33600000000000002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252</v>
      </c>
      <c r="AT86" s="215" t="s">
        <v>141</v>
      </c>
      <c r="AU86" s="215" t="s">
        <v>147</v>
      </c>
      <c r="AY86" s="17" t="s">
        <v>138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147</v>
      </c>
      <c r="BK86" s="216">
        <f>ROUND(I86*H86,2)</f>
        <v>0</v>
      </c>
      <c r="BL86" s="17" t="s">
        <v>252</v>
      </c>
      <c r="BM86" s="215" t="s">
        <v>1627</v>
      </c>
    </row>
    <row r="87" s="2" customFormat="1">
      <c r="A87" s="38"/>
      <c r="B87" s="39"/>
      <c r="C87" s="40"/>
      <c r="D87" s="217" t="s">
        <v>149</v>
      </c>
      <c r="E87" s="40"/>
      <c r="F87" s="218" t="s">
        <v>474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149</v>
      </c>
      <c r="AU87" s="17" t="s">
        <v>147</v>
      </c>
    </row>
    <row r="88" s="2" customFormat="1">
      <c r="A88" s="38"/>
      <c r="B88" s="39"/>
      <c r="C88" s="40"/>
      <c r="D88" s="222" t="s">
        <v>151</v>
      </c>
      <c r="E88" s="40"/>
      <c r="F88" s="223" t="s">
        <v>475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151</v>
      </c>
      <c r="AU88" s="17" t="s">
        <v>147</v>
      </c>
    </row>
    <row r="89" s="13" customFormat="1">
      <c r="A89" s="13"/>
      <c r="B89" s="224"/>
      <c r="C89" s="225"/>
      <c r="D89" s="217" t="s">
        <v>153</v>
      </c>
      <c r="E89" s="226" t="s">
        <v>19</v>
      </c>
      <c r="F89" s="227" t="s">
        <v>1628</v>
      </c>
      <c r="G89" s="225"/>
      <c r="H89" s="228">
        <v>14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153</v>
      </c>
      <c r="AU89" s="234" t="s">
        <v>147</v>
      </c>
      <c r="AV89" s="13" t="s">
        <v>147</v>
      </c>
      <c r="AW89" s="13" t="s">
        <v>32</v>
      </c>
      <c r="AX89" s="13" t="s">
        <v>78</v>
      </c>
      <c r="AY89" s="234" t="s">
        <v>138</v>
      </c>
    </row>
    <row r="90" s="12" customFormat="1" ht="25.92" customHeight="1">
      <c r="A90" s="12"/>
      <c r="B90" s="188"/>
      <c r="C90" s="189"/>
      <c r="D90" s="190" t="s">
        <v>69</v>
      </c>
      <c r="E90" s="191" t="s">
        <v>96</v>
      </c>
      <c r="F90" s="191" t="s">
        <v>1629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</f>
        <v>0</v>
      </c>
      <c r="Q90" s="196"/>
      <c r="R90" s="197">
        <f>R91</f>
        <v>0.320463</v>
      </c>
      <c r="S90" s="196"/>
      <c r="T90" s="19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194</v>
      </c>
      <c r="AT90" s="200" t="s">
        <v>69</v>
      </c>
      <c r="AU90" s="200" t="s">
        <v>70</v>
      </c>
      <c r="AY90" s="199" t="s">
        <v>138</v>
      </c>
      <c r="BK90" s="201">
        <f>BK91</f>
        <v>0</v>
      </c>
    </row>
    <row r="91" s="12" customFormat="1" ht="22.8" customHeight="1">
      <c r="A91" s="12"/>
      <c r="B91" s="188"/>
      <c r="C91" s="189"/>
      <c r="D91" s="190" t="s">
        <v>69</v>
      </c>
      <c r="E91" s="202" t="s">
        <v>1630</v>
      </c>
      <c r="F91" s="202" t="s">
        <v>1631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SUM(P92:P106)</f>
        <v>0</v>
      </c>
      <c r="Q91" s="196"/>
      <c r="R91" s="197">
        <f>SUM(R92:R106)</f>
        <v>0.320463</v>
      </c>
      <c r="S91" s="196"/>
      <c r="T91" s="198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194</v>
      </c>
      <c r="AT91" s="200" t="s">
        <v>69</v>
      </c>
      <c r="AU91" s="200" t="s">
        <v>78</v>
      </c>
      <c r="AY91" s="199" t="s">
        <v>138</v>
      </c>
      <c r="BK91" s="201">
        <f>SUM(BK92:BK106)</f>
        <v>0</v>
      </c>
    </row>
    <row r="92" s="2" customFormat="1" ht="16.5" customHeight="1">
      <c r="A92" s="38"/>
      <c r="B92" s="39"/>
      <c r="C92" s="204" t="s">
        <v>147</v>
      </c>
      <c r="D92" s="204" t="s">
        <v>141</v>
      </c>
      <c r="E92" s="205" t="s">
        <v>1632</v>
      </c>
      <c r="F92" s="206" t="s">
        <v>1633</v>
      </c>
      <c r="G92" s="207" t="s">
        <v>144</v>
      </c>
      <c r="H92" s="208">
        <v>74.700000000000003</v>
      </c>
      <c r="I92" s="209"/>
      <c r="J92" s="210">
        <f>ROUND(I92*H92,2)</f>
        <v>0</v>
      </c>
      <c r="K92" s="206" t="s">
        <v>145</v>
      </c>
      <c r="L92" s="44"/>
      <c r="M92" s="211" t="s">
        <v>19</v>
      </c>
      <c r="N92" s="212" t="s">
        <v>42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1634</v>
      </c>
      <c r="AT92" s="215" t="s">
        <v>141</v>
      </c>
      <c r="AU92" s="215" t="s">
        <v>147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147</v>
      </c>
      <c r="BK92" s="216">
        <f>ROUND(I92*H92,2)</f>
        <v>0</v>
      </c>
      <c r="BL92" s="17" t="s">
        <v>1634</v>
      </c>
      <c r="BM92" s="215" t="s">
        <v>1635</v>
      </c>
    </row>
    <row r="93" s="2" customFormat="1">
      <c r="A93" s="38"/>
      <c r="B93" s="39"/>
      <c r="C93" s="40"/>
      <c r="D93" s="217" t="s">
        <v>149</v>
      </c>
      <c r="E93" s="40"/>
      <c r="F93" s="218" t="s">
        <v>1633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149</v>
      </c>
      <c r="AU93" s="17" t="s">
        <v>147</v>
      </c>
    </row>
    <row r="94" s="2" customFormat="1">
      <c r="A94" s="38"/>
      <c r="B94" s="39"/>
      <c r="C94" s="40"/>
      <c r="D94" s="222" t="s">
        <v>151</v>
      </c>
      <c r="E94" s="40"/>
      <c r="F94" s="223" t="s">
        <v>1636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151</v>
      </c>
      <c r="AU94" s="17" t="s">
        <v>147</v>
      </c>
    </row>
    <row r="95" s="13" customFormat="1">
      <c r="A95" s="13"/>
      <c r="B95" s="224"/>
      <c r="C95" s="225"/>
      <c r="D95" s="217" t="s">
        <v>153</v>
      </c>
      <c r="E95" s="226" t="s">
        <v>19</v>
      </c>
      <c r="F95" s="227" t="s">
        <v>1637</v>
      </c>
      <c r="G95" s="225"/>
      <c r="H95" s="228">
        <v>9.4700000000000006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153</v>
      </c>
      <c r="AU95" s="234" t="s">
        <v>147</v>
      </c>
      <c r="AV95" s="13" t="s">
        <v>147</v>
      </c>
      <c r="AW95" s="13" t="s">
        <v>32</v>
      </c>
      <c r="AX95" s="13" t="s">
        <v>70</v>
      </c>
      <c r="AY95" s="234" t="s">
        <v>138</v>
      </c>
    </row>
    <row r="96" s="13" customFormat="1">
      <c r="A96" s="13"/>
      <c r="B96" s="224"/>
      <c r="C96" s="225"/>
      <c r="D96" s="217" t="s">
        <v>153</v>
      </c>
      <c r="E96" s="226" t="s">
        <v>19</v>
      </c>
      <c r="F96" s="227" t="s">
        <v>1638</v>
      </c>
      <c r="G96" s="225"/>
      <c r="H96" s="228">
        <v>1.3300000000000001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153</v>
      </c>
      <c r="AU96" s="234" t="s">
        <v>147</v>
      </c>
      <c r="AV96" s="13" t="s">
        <v>147</v>
      </c>
      <c r="AW96" s="13" t="s">
        <v>32</v>
      </c>
      <c r="AX96" s="13" t="s">
        <v>70</v>
      </c>
      <c r="AY96" s="234" t="s">
        <v>138</v>
      </c>
    </row>
    <row r="97" s="13" customFormat="1">
      <c r="A97" s="13"/>
      <c r="B97" s="224"/>
      <c r="C97" s="225"/>
      <c r="D97" s="217" t="s">
        <v>153</v>
      </c>
      <c r="E97" s="226" t="s">
        <v>19</v>
      </c>
      <c r="F97" s="227" t="s">
        <v>1639</v>
      </c>
      <c r="G97" s="225"/>
      <c r="H97" s="228">
        <v>14.15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153</v>
      </c>
      <c r="AU97" s="234" t="s">
        <v>147</v>
      </c>
      <c r="AV97" s="13" t="s">
        <v>147</v>
      </c>
      <c r="AW97" s="13" t="s">
        <v>32</v>
      </c>
      <c r="AX97" s="13" t="s">
        <v>70</v>
      </c>
      <c r="AY97" s="234" t="s">
        <v>138</v>
      </c>
    </row>
    <row r="98" s="13" customFormat="1">
      <c r="A98" s="13"/>
      <c r="B98" s="224"/>
      <c r="C98" s="225"/>
      <c r="D98" s="217" t="s">
        <v>153</v>
      </c>
      <c r="E98" s="226" t="s">
        <v>19</v>
      </c>
      <c r="F98" s="227" t="s">
        <v>1640</v>
      </c>
      <c r="G98" s="225"/>
      <c r="H98" s="228">
        <v>1.27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153</v>
      </c>
      <c r="AU98" s="234" t="s">
        <v>147</v>
      </c>
      <c r="AV98" s="13" t="s">
        <v>147</v>
      </c>
      <c r="AW98" s="13" t="s">
        <v>32</v>
      </c>
      <c r="AX98" s="13" t="s">
        <v>70</v>
      </c>
      <c r="AY98" s="234" t="s">
        <v>138</v>
      </c>
    </row>
    <row r="99" s="13" customFormat="1">
      <c r="A99" s="13"/>
      <c r="B99" s="224"/>
      <c r="C99" s="225"/>
      <c r="D99" s="217" t="s">
        <v>153</v>
      </c>
      <c r="E99" s="226" t="s">
        <v>19</v>
      </c>
      <c r="F99" s="227" t="s">
        <v>1641</v>
      </c>
      <c r="G99" s="225"/>
      <c r="H99" s="228">
        <v>21.620000000000001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153</v>
      </c>
      <c r="AU99" s="234" t="s">
        <v>147</v>
      </c>
      <c r="AV99" s="13" t="s">
        <v>147</v>
      </c>
      <c r="AW99" s="13" t="s">
        <v>32</v>
      </c>
      <c r="AX99" s="13" t="s">
        <v>70</v>
      </c>
      <c r="AY99" s="234" t="s">
        <v>138</v>
      </c>
    </row>
    <row r="100" s="13" customFormat="1">
      <c r="A100" s="13"/>
      <c r="B100" s="224"/>
      <c r="C100" s="225"/>
      <c r="D100" s="217" t="s">
        <v>153</v>
      </c>
      <c r="E100" s="226" t="s">
        <v>19</v>
      </c>
      <c r="F100" s="227" t="s">
        <v>1642</v>
      </c>
      <c r="G100" s="225"/>
      <c r="H100" s="228">
        <v>3.1600000000000001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153</v>
      </c>
      <c r="AU100" s="234" t="s">
        <v>147</v>
      </c>
      <c r="AV100" s="13" t="s">
        <v>147</v>
      </c>
      <c r="AW100" s="13" t="s">
        <v>32</v>
      </c>
      <c r="AX100" s="13" t="s">
        <v>70</v>
      </c>
      <c r="AY100" s="234" t="s">
        <v>138</v>
      </c>
    </row>
    <row r="101" s="13" customFormat="1">
      <c r="A101" s="13"/>
      <c r="B101" s="224"/>
      <c r="C101" s="225"/>
      <c r="D101" s="217" t="s">
        <v>153</v>
      </c>
      <c r="E101" s="226" t="s">
        <v>19</v>
      </c>
      <c r="F101" s="227" t="s">
        <v>1643</v>
      </c>
      <c r="G101" s="225"/>
      <c r="H101" s="228">
        <v>15.130000000000001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153</v>
      </c>
      <c r="AU101" s="234" t="s">
        <v>147</v>
      </c>
      <c r="AV101" s="13" t="s">
        <v>147</v>
      </c>
      <c r="AW101" s="13" t="s">
        <v>32</v>
      </c>
      <c r="AX101" s="13" t="s">
        <v>70</v>
      </c>
      <c r="AY101" s="234" t="s">
        <v>138</v>
      </c>
    </row>
    <row r="102" s="13" customFormat="1">
      <c r="A102" s="13"/>
      <c r="B102" s="224"/>
      <c r="C102" s="225"/>
      <c r="D102" s="217" t="s">
        <v>153</v>
      </c>
      <c r="E102" s="226" t="s">
        <v>19</v>
      </c>
      <c r="F102" s="227" t="s">
        <v>1644</v>
      </c>
      <c r="G102" s="225"/>
      <c r="H102" s="228">
        <v>8.5700000000000003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153</v>
      </c>
      <c r="AU102" s="234" t="s">
        <v>147</v>
      </c>
      <c r="AV102" s="13" t="s">
        <v>147</v>
      </c>
      <c r="AW102" s="13" t="s">
        <v>32</v>
      </c>
      <c r="AX102" s="13" t="s">
        <v>70</v>
      </c>
      <c r="AY102" s="234" t="s">
        <v>138</v>
      </c>
    </row>
    <row r="103" s="14" customFormat="1">
      <c r="A103" s="14"/>
      <c r="B103" s="235"/>
      <c r="C103" s="236"/>
      <c r="D103" s="217" t="s">
        <v>153</v>
      </c>
      <c r="E103" s="237" t="s">
        <v>19</v>
      </c>
      <c r="F103" s="238" t="s">
        <v>170</v>
      </c>
      <c r="G103" s="236"/>
      <c r="H103" s="239">
        <v>74.699999999999989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153</v>
      </c>
      <c r="AU103" s="245" t="s">
        <v>147</v>
      </c>
      <c r="AV103" s="14" t="s">
        <v>146</v>
      </c>
      <c r="AW103" s="14" t="s">
        <v>32</v>
      </c>
      <c r="AX103" s="14" t="s">
        <v>78</v>
      </c>
      <c r="AY103" s="245" t="s">
        <v>138</v>
      </c>
    </row>
    <row r="104" s="2" customFormat="1" ht="16.5" customHeight="1">
      <c r="A104" s="38"/>
      <c r="B104" s="39"/>
      <c r="C104" s="246" t="s">
        <v>139</v>
      </c>
      <c r="D104" s="246" t="s">
        <v>259</v>
      </c>
      <c r="E104" s="247" t="s">
        <v>1645</v>
      </c>
      <c r="F104" s="248" t="s">
        <v>1646</v>
      </c>
      <c r="G104" s="249" t="s">
        <v>144</v>
      </c>
      <c r="H104" s="250">
        <v>82.170000000000002</v>
      </c>
      <c r="I104" s="251"/>
      <c r="J104" s="252">
        <f>ROUND(I104*H104,2)</f>
        <v>0</v>
      </c>
      <c r="K104" s="248" t="s">
        <v>145</v>
      </c>
      <c r="L104" s="253"/>
      <c r="M104" s="254" t="s">
        <v>19</v>
      </c>
      <c r="N104" s="255" t="s">
        <v>42</v>
      </c>
      <c r="O104" s="84"/>
      <c r="P104" s="213">
        <f>O104*H104</f>
        <v>0</v>
      </c>
      <c r="Q104" s="213">
        <v>0.0038999999999999998</v>
      </c>
      <c r="R104" s="213">
        <f>Q104*H104</f>
        <v>0.320463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1634</v>
      </c>
      <c r="AT104" s="215" t="s">
        <v>259</v>
      </c>
      <c r="AU104" s="215" t="s">
        <v>147</v>
      </c>
      <c r="AY104" s="17" t="s">
        <v>138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147</v>
      </c>
      <c r="BK104" s="216">
        <f>ROUND(I104*H104,2)</f>
        <v>0</v>
      </c>
      <c r="BL104" s="17" t="s">
        <v>1634</v>
      </c>
      <c r="BM104" s="215" t="s">
        <v>1647</v>
      </c>
    </row>
    <row r="105" s="2" customFormat="1">
      <c r="A105" s="38"/>
      <c r="B105" s="39"/>
      <c r="C105" s="40"/>
      <c r="D105" s="217" t="s">
        <v>149</v>
      </c>
      <c r="E105" s="40"/>
      <c r="F105" s="218" t="s">
        <v>1646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149</v>
      </c>
      <c r="AU105" s="17" t="s">
        <v>147</v>
      </c>
    </row>
    <row r="106" s="13" customFormat="1">
      <c r="A106" s="13"/>
      <c r="B106" s="224"/>
      <c r="C106" s="225"/>
      <c r="D106" s="217" t="s">
        <v>153</v>
      </c>
      <c r="E106" s="225"/>
      <c r="F106" s="227" t="s">
        <v>1648</v>
      </c>
      <c r="G106" s="225"/>
      <c r="H106" s="228">
        <v>82.170000000000002</v>
      </c>
      <c r="I106" s="229"/>
      <c r="J106" s="225"/>
      <c r="K106" s="225"/>
      <c r="L106" s="230"/>
      <c r="M106" s="263"/>
      <c r="N106" s="264"/>
      <c r="O106" s="264"/>
      <c r="P106" s="264"/>
      <c r="Q106" s="264"/>
      <c r="R106" s="264"/>
      <c r="S106" s="264"/>
      <c r="T106" s="26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153</v>
      </c>
      <c r="AU106" s="234" t="s">
        <v>147</v>
      </c>
      <c r="AV106" s="13" t="s">
        <v>147</v>
      </c>
      <c r="AW106" s="13" t="s">
        <v>4</v>
      </c>
      <c r="AX106" s="13" t="s">
        <v>78</v>
      </c>
      <c r="AY106" s="234" t="s">
        <v>138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oZpf6Z/B4abQMIRAR06Vtya9dGzhFsqIUoIZwGBu8WPh+YqpCWjETX3rHN3J7xI8YugHaKQ+y67u/c2fmpgJgA==" hashValue="CRcI2VyuFRZRAP9303wbhbqi6HB5qd89/AmQ/sSahXTvy2x2zitwhakSPP+KbGeojtK5EH28VYBXt9OAZDYRjg==" algorithmName="SHA-512" password="CC35"/>
  <autoFilter ref="C82:K10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766691914"/>
    <hyperlink ref="F94" r:id="rId2" display="https://podminky.urs.cz/item/CS_URS_2023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1649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1650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1651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1652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1653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1654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1655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1656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1657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1658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1659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1660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1661</v>
      </c>
      <c r="F19" s="277" t="s">
        <v>1662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1663</v>
      </c>
      <c r="F20" s="277" t="s">
        <v>1664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1665</v>
      </c>
      <c r="F21" s="277" t="s">
        <v>1666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1667</v>
      </c>
      <c r="F22" s="277" t="s">
        <v>1668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1669</v>
      </c>
      <c r="F23" s="277" t="s">
        <v>1670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1671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1672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1673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1674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1675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1676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1677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1678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1679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124</v>
      </c>
      <c r="F36" s="277"/>
      <c r="G36" s="277" t="s">
        <v>1680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1681</v>
      </c>
      <c r="F37" s="277"/>
      <c r="G37" s="277" t="s">
        <v>1682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1683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1684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125</v>
      </c>
      <c r="F40" s="277"/>
      <c r="G40" s="277" t="s">
        <v>1685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126</v>
      </c>
      <c r="F41" s="277"/>
      <c r="G41" s="277" t="s">
        <v>1686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1687</v>
      </c>
      <c r="F42" s="277"/>
      <c r="G42" s="277" t="s">
        <v>1688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1689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1690</v>
      </c>
      <c r="F44" s="277"/>
      <c r="G44" s="277" t="s">
        <v>1691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128</v>
      </c>
      <c r="F45" s="277"/>
      <c r="G45" s="277" t="s">
        <v>1692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1693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1694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1695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1696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1697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1698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1699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1700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1701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1702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1703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1704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1705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1706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1707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1708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1709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1710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1711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1712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1713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1714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1715</v>
      </c>
      <c r="D76" s="295"/>
      <c r="E76" s="295"/>
      <c r="F76" s="295" t="s">
        <v>1716</v>
      </c>
      <c r="G76" s="296"/>
      <c r="H76" s="295" t="s">
        <v>52</v>
      </c>
      <c r="I76" s="295" t="s">
        <v>55</v>
      </c>
      <c r="J76" s="295" t="s">
        <v>1717</v>
      </c>
      <c r="K76" s="294"/>
    </row>
    <row r="77" s="1" customFormat="1" ht="17.25" customHeight="1">
      <c r="B77" s="292"/>
      <c r="C77" s="297" t="s">
        <v>1718</v>
      </c>
      <c r="D77" s="297"/>
      <c r="E77" s="297"/>
      <c r="F77" s="298" t="s">
        <v>1719</v>
      </c>
      <c r="G77" s="299"/>
      <c r="H77" s="297"/>
      <c r="I77" s="297"/>
      <c r="J77" s="297" t="s">
        <v>1720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1721</v>
      </c>
      <c r="G79" s="304"/>
      <c r="H79" s="280" t="s">
        <v>1722</v>
      </c>
      <c r="I79" s="280" t="s">
        <v>1723</v>
      </c>
      <c r="J79" s="280">
        <v>20</v>
      </c>
      <c r="K79" s="294"/>
    </row>
    <row r="80" s="1" customFormat="1" ht="15" customHeight="1">
      <c r="B80" s="292"/>
      <c r="C80" s="280" t="s">
        <v>1724</v>
      </c>
      <c r="D80" s="280"/>
      <c r="E80" s="280"/>
      <c r="F80" s="303" t="s">
        <v>1721</v>
      </c>
      <c r="G80" s="304"/>
      <c r="H80" s="280" t="s">
        <v>1725</v>
      </c>
      <c r="I80" s="280" t="s">
        <v>1723</v>
      </c>
      <c r="J80" s="280">
        <v>120</v>
      </c>
      <c r="K80" s="294"/>
    </row>
    <row r="81" s="1" customFormat="1" ht="15" customHeight="1">
      <c r="B81" s="305"/>
      <c r="C81" s="280" t="s">
        <v>1726</v>
      </c>
      <c r="D81" s="280"/>
      <c r="E81" s="280"/>
      <c r="F81" s="303" t="s">
        <v>1727</v>
      </c>
      <c r="G81" s="304"/>
      <c r="H81" s="280" t="s">
        <v>1728</v>
      </c>
      <c r="I81" s="280" t="s">
        <v>1723</v>
      </c>
      <c r="J81" s="280">
        <v>50</v>
      </c>
      <c r="K81" s="294"/>
    </row>
    <row r="82" s="1" customFormat="1" ht="15" customHeight="1">
      <c r="B82" s="305"/>
      <c r="C82" s="280" t="s">
        <v>1729</v>
      </c>
      <c r="D82" s="280"/>
      <c r="E82" s="280"/>
      <c r="F82" s="303" t="s">
        <v>1721</v>
      </c>
      <c r="G82" s="304"/>
      <c r="H82" s="280" t="s">
        <v>1730</v>
      </c>
      <c r="I82" s="280" t="s">
        <v>1731</v>
      </c>
      <c r="J82" s="280"/>
      <c r="K82" s="294"/>
    </row>
    <row r="83" s="1" customFormat="1" ht="15" customHeight="1">
      <c r="B83" s="305"/>
      <c r="C83" s="306" t="s">
        <v>1732</v>
      </c>
      <c r="D83" s="306"/>
      <c r="E83" s="306"/>
      <c r="F83" s="307" t="s">
        <v>1727</v>
      </c>
      <c r="G83" s="306"/>
      <c r="H83" s="306" t="s">
        <v>1733</v>
      </c>
      <c r="I83" s="306" t="s">
        <v>1723</v>
      </c>
      <c r="J83" s="306">
        <v>15</v>
      </c>
      <c r="K83" s="294"/>
    </row>
    <row r="84" s="1" customFormat="1" ht="15" customHeight="1">
      <c r="B84" s="305"/>
      <c r="C84" s="306" t="s">
        <v>1734</v>
      </c>
      <c r="D84" s="306"/>
      <c r="E84" s="306"/>
      <c r="F84" s="307" t="s">
        <v>1727</v>
      </c>
      <c r="G84" s="306"/>
      <c r="H84" s="306" t="s">
        <v>1735</v>
      </c>
      <c r="I84" s="306" t="s">
        <v>1723</v>
      </c>
      <c r="J84" s="306">
        <v>15</v>
      </c>
      <c r="K84" s="294"/>
    </row>
    <row r="85" s="1" customFormat="1" ht="15" customHeight="1">
      <c r="B85" s="305"/>
      <c r="C85" s="306" t="s">
        <v>1736</v>
      </c>
      <c r="D85" s="306"/>
      <c r="E85" s="306"/>
      <c r="F85" s="307" t="s">
        <v>1727</v>
      </c>
      <c r="G85" s="306"/>
      <c r="H85" s="306" t="s">
        <v>1737</v>
      </c>
      <c r="I85" s="306" t="s">
        <v>1723</v>
      </c>
      <c r="J85" s="306">
        <v>20</v>
      </c>
      <c r="K85" s="294"/>
    </row>
    <row r="86" s="1" customFormat="1" ht="15" customHeight="1">
      <c r="B86" s="305"/>
      <c r="C86" s="306" t="s">
        <v>1738</v>
      </c>
      <c r="D86" s="306"/>
      <c r="E86" s="306"/>
      <c r="F86" s="307" t="s">
        <v>1727</v>
      </c>
      <c r="G86" s="306"/>
      <c r="H86" s="306" t="s">
        <v>1739</v>
      </c>
      <c r="I86" s="306" t="s">
        <v>1723</v>
      </c>
      <c r="J86" s="306">
        <v>20</v>
      </c>
      <c r="K86" s="294"/>
    </row>
    <row r="87" s="1" customFormat="1" ht="15" customHeight="1">
      <c r="B87" s="305"/>
      <c r="C87" s="280" t="s">
        <v>1740</v>
      </c>
      <c r="D87" s="280"/>
      <c r="E87" s="280"/>
      <c r="F87" s="303" t="s">
        <v>1727</v>
      </c>
      <c r="G87" s="304"/>
      <c r="H87" s="280" t="s">
        <v>1741</v>
      </c>
      <c r="I87" s="280" t="s">
        <v>1723</v>
      </c>
      <c r="J87" s="280">
        <v>50</v>
      </c>
      <c r="K87" s="294"/>
    </row>
    <row r="88" s="1" customFormat="1" ht="15" customHeight="1">
      <c r="B88" s="305"/>
      <c r="C88" s="280" t="s">
        <v>1742</v>
      </c>
      <c r="D88" s="280"/>
      <c r="E88" s="280"/>
      <c r="F88" s="303" t="s">
        <v>1727</v>
      </c>
      <c r="G88" s="304"/>
      <c r="H88" s="280" t="s">
        <v>1743</v>
      </c>
      <c r="I88" s="280" t="s">
        <v>1723</v>
      </c>
      <c r="J88" s="280">
        <v>20</v>
      </c>
      <c r="K88" s="294"/>
    </row>
    <row r="89" s="1" customFormat="1" ht="15" customHeight="1">
      <c r="B89" s="305"/>
      <c r="C89" s="280" t="s">
        <v>1744</v>
      </c>
      <c r="D89" s="280"/>
      <c r="E89" s="280"/>
      <c r="F89" s="303" t="s">
        <v>1727</v>
      </c>
      <c r="G89" s="304"/>
      <c r="H89" s="280" t="s">
        <v>1745</v>
      </c>
      <c r="I89" s="280" t="s">
        <v>1723</v>
      </c>
      <c r="J89" s="280">
        <v>20</v>
      </c>
      <c r="K89" s="294"/>
    </row>
    <row r="90" s="1" customFormat="1" ht="15" customHeight="1">
      <c r="B90" s="305"/>
      <c r="C90" s="280" t="s">
        <v>1746</v>
      </c>
      <c r="D90" s="280"/>
      <c r="E90" s="280"/>
      <c r="F90" s="303" t="s">
        <v>1727</v>
      </c>
      <c r="G90" s="304"/>
      <c r="H90" s="280" t="s">
        <v>1747</v>
      </c>
      <c r="I90" s="280" t="s">
        <v>1723</v>
      </c>
      <c r="J90" s="280">
        <v>50</v>
      </c>
      <c r="K90" s="294"/>
    </row>
    <row r="91" s="1" customFormat="1" ht="15" customHeight="1">
      <c r="B91" s="305"/>
      <c r="C91" s="280" t="s">
        <v>1748</v>
      </c>
      <c r="D91" s="280"/>
      <c r="E91" s="280"/>
      <c r="F91" s="303" t="s">
        <v>1727</v>
      </c>
      <c r="G91" s="304"/>
      <c r="H91" s="280" t="s">
        <v>1748</v>
      </c>
      <c r="I91" s="280" t="s">
        <v>1723</v>
      </c>
      <c r="J91" s="280">
        <v>50</v>
      </c>
      <c r="K91" s="294"/>
    </row>
    <row r="92" s="1" customFormat="1" ht="15" customHeight="1">
      <c r="B92" s="305"/>
      <c r="C92" s="280" t="s">
        <v>1749</v>
      </c>
      <c r="D92" s="280"/>
      <c r="E92" s="280"/>
      <c r="F92" s="303" t="s">
        <v>1727</v>
      </c>
      <c r="G92" s="304"/>
      <c r="H92" s="280" t="s">
        <v>1750</v>
      </c>
      <c r="I92" s="280" t="s">
        <v>1723</v>
      </c>
      <c r="J92" s="280">
        <v>255</v>
      </c>
      <c r="K92" s="294"/>
    </row>
    <row r="93" s="1" customFormat="1" ht="15" customHeight="1">
      <c r="B93" s="305"/>
      <c r="C93" s="280" t="s">
        <v>1751</v>
      </c>
      <c r="D93" s="280"/>
      <c r="E93" s="280"/>
      <c r="F93" s="303" t="s">
        <v>1721</v>
      </c>
      <c r="G93" s="304"/>
      <c r="H93" s="280" t="s">
        <v>1752</v>
      </c>
      <c r="I93" s="280" t="s">
        <v>1753</v>
      </c>
      <c r="J93" s="280"/>
      <c r="K93" s="294"/>
    </row>
    <row r="94" s="1" customFormat="1" ht="15" customHeight="1">
      <c r="B94" s="305"/>
      <c r="C94" s="280" t="s">
        <v>1754</v>
      </c>
      <c r="D94" s="280"/>
      <c r="E94" s="280"/>
      <c r="F94" s="303" t="s">
        <v>1721</v>
      </c>
      <c r="G94" s="304"/>
      <c r="H94" s="280" t="s">
        <v>1755</v>
      </c>
      <c r="I94" s="280" t="s">
        <v>1756</v>
      </c>
      <c r="J94" s="280"/>
      <c r="K94" s="294"/>
    </row>
    <row r="95" s="1" customFormat="1" ht="15" customHeight="1">
      <c r="B95" s="305"/>
      <c r="C95" s="280" t="s">
        <v>1757</v>
      </c>
      <c r="D95" s="280"/>
      <c r="E95" s="280"/>
      <c r="F95" s="303" t="s">
        <v>1721</v>
      </c>
      <c r="G95" s="304"/>
      <c r="H95" s="280" t="s">
        <v>1757</v>
      </c>
      <c r="I95" s="280" t="s">
        <v>1756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1721</v>
      </c>
      <c r="G96" s="304"/>
      <c r="H96" s="280" t="s">
        <v>1758</v>
      </c>
      <c r="I96" s="280" t="s">
        <v>1756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1721</v>
      </c>
      <c r="G97" s="304"/>
      <c r="H97" s="280" t="s">
        <v>1759</v>
      </c>
      <c r="I97" s="280" t="s">
        <v>1756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1760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1715</v>
      </c>
      <c r="D103" s="295"/>
      <c r="E103" s="295"/>
      <c r="F103" s="295" t="s">
        <v>1716</v>
      </c>
      <c r="G103" s="296"/>
      <c r="H103" s="295" t="s">
        <v>52</v>
      </c>
      <c r="I103" s="295" t="s">
        <v>55</v>
      </c>
      <c r="J103" s="295" t="s">
        <v>1717</v>
      </c>
      <c r="K103" s="294"/>
    </row>
    <row r="104" s="1" customFormat="1" ht="17.25" customHeight="1">
      <c r="B104" s="292"/>
      <c r="C104" s="297" t="s">
        <v>1718</v>
      </c>
      <c r="D104" s="297"/>
      <c r="E104" s="297"/>
      <c r="F104" s="298" t="s">
        <v>1719</v>
      </c>
      <c r="G104" s="299"/>
      <c r="H104" s="297"/>
      <c r="I104" s="297"/>
      <c r="J104" s="297" t="s">
        <v>1720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1721</v>
      </c>
      <c r="G106" s="280"/>
      <c r="H106" s="280" t="s">
        <v>1761</v>
      </c>
      <c r="I106" s="280" t="s">
        <v>1723</v>
      </c>
      <c r="J106" s="280">
        <v>20</v>
      </c>
      <c r="K106" s="294"/>
    </row>
    <row r="107" s="1" customFormat="1" ht="15" customHeight="1">
      <c r="B107" s="292"/>
      <c r="C107" s="280" t="s">
        <v>1724</v>
      </c>
      <c r="D107" s="280"/>
      <c r="E107" s="280"/>
      <c r="F107" s="303" t="s">
        <v>1721</v>
      </c>
      <c r="G107" s="280"/>
      <c r="H107" s="280" t="s">
        <v>1761</v>
      </c>
      <c r="I107" s="280" t="s">
        <v>1723</v>
      </c>
      <c r="J107" s="280">
        <v>120</v>
      </c>
      <c r="K107" s="294"/>
    </row>
    <row r="108" s="1" customFormat="1" ht="15" customHeight="1">
      <c r="B108" s="305"/>
      <c r="C108" s="280" t="s">
        <v>1726</v>
      </c>
      <c r="D108" s="280"/>
      <c r="E108" s="280"/>
      <c r="F108" s="303" t="s">
        <v>1727</v>
      </c>
      <c r="G108" s="280"/>
      <c r="H108" s="280" t="s">
        <v>1761</v>
      </c>
      <c r="I108" s="280" t="s">
        <v>1723</v>
      </c>
      <c r="J108" s="280">
        <v>50</v>
      </c>
      <c r="K108" s="294"/>
    </row>
    <row r="109" s="1" customFormat="1" ht="15" customHeight="1">
      <c r="B109" s="305"/>
      <c r="C109" s="280" t="s">
        <v>1729</v>
      </c>
      <c r="D109" s="280"/>
      <c r="E109" s="280"/>
      <c r="F109" s="303" t="s">
        <v>1721</v>
      </c>
      <c r="G109" s="280"/>
      <c r="H109" s="280" t="s">
        <v>1761</v>
      </c>
      <c r="I109" s="280" t="s">
        <v>1731</v>
      </c>
      <c r="J109" s="280"/>
      <c r="K109" s="294"/>
    </row>
    <row r="110" s="1" customFormat="1" ht="15" customHeight="1">
      <c r="B110" s="305"/>
      <c r="C110" s="280" t="s">
        <v>1740</v>
      </c>
      <c r="D110" s="280"/>
      <c r="E110" s="280"/>
      <c r="F110" s="303" t="s">
        <v>1727</v>
      </c>
      <c r="G110" s="280"/>
      <c r="H110" s="280" t="s">
        <v>1761</v>
      </c>
      <c r="I110" s="280" t="s">
        <v>1723</v>
      </c>
      <c r="J110" s="280">
        <v>50</v>
      </c>
      <c r="K110" s="294"/>
    </row>
    <row r="111" s="1" customFormat="1" ht="15" customHeight="1">
      <c r="B111" s="305"/>
      <c r="C111" s="280" t="s">
        <v>1748</v>
      </c>
      <c r="D111" s="280"/>
      <c r="E111" s="280"/>
      <c r="F111" s="303" t="s">
        <v>1727</v>
      </c>
      <c r="G111" s="280"/>
      <c r="H111" s="280" t="s">
        <v>1761</v>
      </c>
      <c r="I111" s="280" t="s">
        <v>1723</v>
      </c>
      <c r="J111" s="280">
        <v>50</v>
      </c>
      <c r="K111" s="294"/>
    </row>
    <row r="112" s="1" customFormat="1" ht="15" customHeight="1">
      <c r="B112" s="305"/>
      <c r="C112" s="280" t="s">
        <v>1746</v>
      </c>
      <c r="D112" s="280"/>
      <c r="E112" s="280"/>
      <c r="F112" s="303" t="s">
        <v>1727</v>
      </c>
      <c r="G112" s="280"/>
      <c r="H112" s="280" t="s">
        <v>1761</v>
      </c>
      <c r="I112" s="280" t="s">
        <v>1723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1721</v>
      </c>
      <c r="G113" s="280"/>
      <c r="H113" s="280" t="s">
        <v>1762</v>
      </c>
      <c r="I113" s="280" t="s">
        <v>1723</v>
      </c>
      <c r="J113" s="280">
        <v>20</v>
      </c>
      <c r="K113" s="294"/>
    </row>
    <row r="114" s="1" customFormat="1" ht="15" customHeight="1">
      <c r="B114" s="305"/>
      <c r="C114" s="280" t="s">
        <v>1763</v>
      </c>
      <c r="D114" s="280"/>
      <c r="E114" s="280"/>
      <c r="F114" s="303" t="s">
        <v>1721</v>
      </c>
      <c r="G114" s="280"/>
      <c r="H114" s="280" t="s">
        <v>1764</v>
      </c>
      <c r="I114" s="280" t="s">
        <v>1723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1721</v>
      </c>
      <c r="G115" s="280"/>
      <c r="H115" s="280" t="s">
        <v>1765</v>
      </c>
      <c r="I115" s="280" t="s">
        <v>1756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1721</v>
      </c>
      <c r="G116" s="280"/>
      <c r="H116" s="280" t="s">
        <v>1766</v>
      </c>
      <c r="I116" s="280" t="s">
        <v>1756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1721</v>
      </c>
      <c r="G117" s="280"/>
      <c r="H117" s="280" t="s">
        <v>1767</v>
      </c>
      <c r="I117" s="280" t="s">
        <v>1768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1769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1715</v>
      </c>
      <c r="D123" s="295"/>
      <c r="E123" s="295"/>
      <c r="F123" s="295" t="s">
        <v>1716</v>
      </c>
      <c r="G123" s="296"/>
      <c r="H123" s="295" t="s">
        <v>52</v>
      </c>
      <c r="I123" s="295" t="s">
        <v>55</v>
      </c>
      <c r="J123" s="295" t="s">
        <v>1717</v>
      </c>
      <c r="K123" s="324"/>
    </row>
    <row r="124" s="1" customFormat="1" ht="17.25" customHeight="1">
      <c r="B124" s="323"/>
      <c r="C124" s="297" t="s">
        <v>1718</v>
      </c>
      <c r="D124" s="297"/>
      <c r="E124" s="297"/>
      <c r="F124" s="298" t="s">
        <v>1719</v>
      </c>
      <c r="G124" s="299"/>
      <c r="H124" s="297"/>
      <c r="I124" s="297"/>
      <c r="J124" s="297" t="s">
        <v>1720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1724</v>
      </c>
      <c r="D126" s="302"/>
      <c r="E126" s="302"/>
      <c r="F126" s="303" t="s">
        <v>1721</v>
      </c>
      <c r="G126" s="280"/>
      <c r="H126" s="280" t="s">
        <v>1761</v>
      </c>
      <c r="I126" s="280" t="s">
        <v>1723</v>
      </c>
      <c r="J126" s="280">
        <v>120</v>
      </c>
      <c r="K126" s="328"/>
    </row>
    <row r="127" s="1" customFormat="1" ht="15" customHeight="1">
      <c r="B127" s="325"/>
      <c r="C127" s="280" t="s">
        <v>1770</v>
      </c>
      <c r="D127" s="280"/>
      <c r="E127" s="280"/>
      <c r="F127" s="303" t="s">
        <v>1721</v>
      </c>
      <c r="G127" s="280"/>
      <c r="H127" s="280" t="s">
        <v>1771</v>
      </c>
      <c r="I127" s="280" t="s">
        <v>1723</v>
      </c>
      <c r="J127" s="280" t="s">
        <v>1772</v>
      </c>
      <c r="K127" s="328"/>
    </row>
    <row r="128" s="1" customFormat="1" ht="15" customHeight="1">
      <c r="B128" s="325"/>
      <c r="C128" s="280" t="s">
        <v>1669</v>
      </c>
      <c r="D128" s="280"/>
      <c r="E128" s="280"/>
      <c r="F128" s="303" t="s">
        <v>1721</v>
      </c>
      <c r="G128" s="280"/>
      <c r="H128" s="280" t="s">
        <v>1773</v>
      </c>
      <c r="I128" s="280" t="s">
        <v>1723</v>
      </c>
      <c r="J128" s="280" t="s">
        <v>1772</v>
      </c>
      <c r="K128" s="328"/>
    </row>
    <row r="129" s="1" customFormat="1" ht="15" customHeight="1">
      <c r="B129" s="325"/>
      <c r="C129" s="280" t="s">
        <v>1732</v>
      </c>
      <c r="D129" s="280"/>
      <c r="E129" s="280"/>
      <c r="F129" s="303" t="s">
        <v>1727</v>
      </c>
      <c r="G129" s="280"/>
      <c r="H129" s="280" t="s">
        <v>1733</v>
      </c>
      <c r="I129" s="280" t="s">
        <v>1723</v>
      </c>
      <c r="J129" s="280">
        <v>15</v>
      </c>
      <c r="K129" s="328"/>
    </row>
    <row r="130" s="1" customFormat="1" ht="15" customHeight="1">
      <c r="B130" s="325"/>
      <c r="C130" s="306" t="s">
        <v>1734</v>
      </c>
      <c r="D130" s="306"/>
      <c r="E130" s="306"/>
      <c r="F130" s="307" t="s">
        <v>1727</v>
      </c>
      <c r="G130" s="306"/>
      <c r="H130" s="306" t="s">
        <v>1735</v>
      </c>
      <c r="I130" s="306" t="s">
        <v>1723</v>
      </c>
      <c r="J130" s="306">
        <v>15</v>
      </c>
      <c r="K130" s="328"/>
    </row>
    <row r="131" s="1" customFormat="1" ht="15" customHeight="1">
      <c r="B131" s="325"/>
      <c r="C131" s="306" t="s">
        <v>1736</v>
      </c>
      <c r="D131" s="306"/>
      <c r="E131" s="306"/>
      <c r="F131" s="307" t="s">
        <v>1727</v>
      </c>
      <c r="G131" s="306"/>
      <c r="H131" s="306" t="s">
        <v>1737</v>
      </c>
      <c r="I131" s="306" t="s">
        <v>1723</v>
      </c>
      <c r="J131" s="306">
        <v>20</v>
      </c>
      <c r="K131" s="328"/>
    </row>
    <row r="132" s="1" customFormat="1" ht="15" customHeight="1">
      <c r="B132" s="325"/>
      <c r="C132" s="306" t="s">
        <v>1738</v>
      </c>
      <c r="D132" s="306"/>
      <c r="E132" s="306"/>
      <c r="F132" s="307" t="s">
        <v>1727</v>
      </c>
      <c r="G132" s="306"/>
      <c r="H132" s="306" t="s">
        <v>1739</v>
      </c>
      <c r="I132" s="306" t="s">
        <v>1723</v>
      </c>
      <c r="J132" s="306">
        <v>20</v>
      </c>
      <c r="K132" s="328"/>
    </row>
    <row r="133" s="1" customFormat="1" ht="15" customHeight="1">
      <c r="B133" s="325"/>
      <c r="C133" s="280" t="s">
        <v>1726</v>
      </c>
      <c r="D133" s="280"/>
      <c r="E133" s="280"/>
      <c r="F133" s="303" t="s">
        <v>1727</v>
      </c>
      <c r="G133" s="280"/>
      <c r="H133" s="280" t="s">
        <v>1761</v>
      </c>
      <c r="I133" s="280" t="s">
        <v>1723</v>
      </c>
      <c r="J133" s="280">
        <v>50</v>
      </c>
      <c r="K133" s="328"/>
    </row>
    <row r="134" s="1" customFormat="1" ht="15" customHeight="1">
      <c r="B134" s="325"/>
      <c r="C134" s="280" t="s">
        <v>1740</v>
      </c>
      <c r="D134" s="280"/>
      <c r="E134" s="280"/>
      <c r="F134" s="303" t="s">
        <v>1727</v>
      </c>
      <c r="G134" s="280"/>
      <c r="H134" s="280" t="s">
        <v>1761</v>
      </c>
      <c r="I134" s="280" t="s">
        <v>1723</v>
      </c>
      <c r="J134" s="280">
        <v>50</v>
      </c>
      <c r="K134" s="328"/>
    </row>
    <row r="135" s="1" customFormat="1" ht="15" customHeight="1">
      <c r="B135" s="325"/>
      <c r="C135" s="280" t="s">
        <v>1746</v>
      </c>
      <c r="D135" s="280"/>
      <c r="E135" s="280"/>
      <c r="F135" s="303" t="s">
        <v>1727</v>
      </c>
      <c r="G135" s="280"/>
      <c r="H135" s="280" t="s">
        <v>1761</v>
      </c>
      <c r="I135" s="280" t="s">
        <v>1723</v>
      </c>
      <c r="J135" s="280">
        <v>50</v>
      </c>
      <c r="K135" s="328"/>
    </row>
    <row r="136" s="1" customFormat="1" ht="15" customHeight="1">
      <c r="B136" s="325"/>
      <c r="C136" s="280" t="s">
        <v>1748</v>
      </c>
      <c r="D136" s="280"/>
      <c r="E136" s="280"/>
      <c r="F136" s="303" t="s">
        <v>1727</v>
      </c>
      <c r="G136" s="280"/>
      <c r="H136" s="280" t="s">
        <v>1761</v>
      </c>
      <c r="I136" s="280" t="s">
        <v>1723</v>
      </c>
      <c r="J136" s="280">
        <v>50</v>
      </c>
      <c r="K136" s="328"/>
    </row>
    <row r="137" s="1" customFormat="1" ht="15" customHeight="1">
      <c r="B137" s="325"/>
      <c r="C137" s="280" t="s">
        <v>1749</v>
      </c>
      <c r="D137" s="280"/>
      <c r="E137" s="280"/>
      <c r="F137" s="303" t="s">
        <v>1727</v>
      </c>
      <c r="G137" s="280"/>
      <c r="H137" s="280" t="s">
        <v>1774</v>
      </c>
      <c r="I137" s="280" t="s">
        <v>1723</v>
      </c>
      <c r="J137" s="280">
        <v>255</v>
      </c>
      <c r="K137" s="328"/>
    </row>
    <row r="138" s="1" customFormat="1" ht="15" customHeight="1">
      <c r="B138" s="325"/>
      <c r="C138" s="280" t="s">
        <v>1751</v>
      </c>
      <c r="D138" s="280"/>
      <c r="E138" s="280"/>
      <c r="F138" s="303" t="s">
        <v>1721</v>
      </c>
      <c r="G138" s="280"/>
      <c r="H138" s="280" t="s">
        <v>1775</v>
      </c>
      <c r="I138" s="280" t="s">
        <v>1753</v>
      </c>
      <c r="J138" s="280"/>
      <c r="K138" s="328"/>
    </row>
    <row r="139" s="1" customFormat="1" ht="15" customHeight="1">
      <c r="B139" s="325"/>
      <c r="C139" s="280" t="s">
        <v>1754</v>
      </c>
      <c r="D139" s="280"/>
      <c r="E139" s="280"/>
      <c r="F139" s="303" t="s">
        <v>1721</v>
      </c>
      <c r="G139" s="280"/>
      <c r="H139" s="280" t="s">
        <v>1776</v>
      </c>
      <c r="I139" s="280" t="s">
        <v>1756</v>
      </c>
      <c r="J139" s="280"/>
      <c r="K139" s="328"/>
    </row>
    <row r="140" s="1" customFormat="1" ht="15" customHeight="1">
      <c r="B140" s="325"/>
      <c r="C140" s="280" t="s">
        <v>1757</v>
      </c>
      <c r="D140" s="280"/>
      <c r="E140" s="280"/>
      <c r="F140" s="303" t="s">
        <v>1721</v>
      </c>
      <c r="G140" s="280"/>
      <c r="H140" s="280" t="s">
        <v>1757</v>
      </c>
      <c r="I140" s="280" t="s">
        <v>1756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1721</v>
      </c>
      <c r="G141" s="280"/>
      <c r="H141" s="280" t="s">
        <v>1777</v>
      </c>
      <c r="I141" s="280" t="s">
        <v>1756</v>
      </c>
      <c r="J141" s="280"/>
      <c r="K141" s="328"/>
    </row>
    <row r="142" s="1" customFormat="1" ht="15" customHeight="1">
      <c r="B142" s="325"/>
      <c r="C142" s="280" t="s">
        <v>1778</v>
      </c>
      <c r="D142" s="280"/>
      <c r="E142" s="280"/>
      <c r="F142" s="303" t="s">
        <v>1721</v>
      </c>
      <c r="G142" s="280"/>
      <c r="H142" s="280" t="s">
        <v>1779</v>
      </c>
      <c r="I142" s="280" t="s">
        <v>1756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1780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1715</v>
      </c>
      <c r="D148" s="295"/>
      <c r="E148" s="295"/>
      <c r="F148" s="295" t="s">
        <v>1716</v>
      </c>
      <c r="G148" s="296"/>
      <c r="H148" s="295" t="s">
        <v>52</v>
      </c>
      <c r="I148" s="295" t="s">
        <v>55</v>
      </c>
      <c r="J148" s="295" t="s">
        <v>1717</v>
      </c>
      <c r="K148" s="294"/>
    </row>
    <row r="149" s="1" customFormat="1" ht="17.25" customHeight="1">
      <c r="B149" s="292"/>
      <c r="C149" s="297" t="s">
        <v>1718</v>
      </c>
      <c r="D149" s="297"/>
      <c r="E149" s="297"/>
      <c r="F149" s="298" t="s">
        <v>1719</v>
      </c>
      <c r="G149" s="299"/>
      <c r="H149" s="297"/>
      <c r="I149" s="297"/>
      <c r="J149" s="297" t="s">
        <v>1720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1724</v>
      </c>
      <c r="D151" s="280"/>
      <c r="E151" s="280"/>
      <c r="F151" s="333" t="s">
        <v>1721</v>
      </c>
      <c r="G151" s="280"/>
      <c r="H151" s="332" t="s">
        <v>1761</v>
      </c>
      <c r="I151" s="332" t="s">
        <v>1723</v>
      </c>
      <c r="J151" s="332">
        <v>120</v>
      </c>
      <c r="K151" s="328"/>
    </row>
    <row r="152" s="1" customFormat="1" ht="15" customHeight="1">
      <c r="B152" s="305"/>
      <c r="C152" s="332" t="s">
        <v>1770</v>
      </c>
      <c r="D152" s="280"/>
      <c r="E152" s="280"/>
      <c r="F152" s="333" t="s">
        <v>1721</v>
      </c>
      <c r="G152" s="280"/>
      <c r="H152" s="332" t="s">
        <v>1781</v>
      </c>
      <c r="I152" s="332" t="s">
        <v>1723</v>
      </c>
      <c r="J152" s="332" t="s">
        <v>1772</v>
      </c>
      <c r="K152" s="328"/>
    </row>
    <row r="153" s="1" customFormat="1" ht="15" customHeight="1">
      <c r="B153" s="305"/>
      <c r="C153" s="332" t="s">
        <v>1669</v>
      </c>
      <c r="D153" s="280"/>
      <c r="E153" s="280"/>
      <c r="F153" s="333" t="s">
        <v>1721</v>
      </c>
      <c r="G153" s="280"/>
      <c r="H153" s="332" t="s">
        <v>1782</v>
      </c>
      <c r="I153" s="332" t="s">
        <v>1723</v>
      </c>
      <c r="J153" s="332" t="s">
        <v>1772</v>
      </c>
      <c r="K153" s="328"/>
    </row>
    <row r="154" s="1" customFormat="1" ht="15" customHeight="1">
      <c r="B154" s="305"/>
      <c r="C154" s="332" t="s">
        <v>1726</v>
      </c>
      <c r="D154" s="280"/>
      <c r="E154" s="280"/>
      <c r="F154" s="333" t="s">
        <v>1727</v>
      </c>
      <c r="G154" s="280"/>
      <c r="H154" s="332" t="s">
        <v>1761</v>
      </c>
      <c r="I154" s="332" t="s">
        <v>1723</v>
      </c>
      <c r="J154" s="332">
        <v>50</v>
      </c>
      <c r="K154" s="328"/>
    </row>
    <row r="155" s="1" customFormat="1" ht="15" customHeight="1">
      <c r="B155" s="305"/>
      <c r="C155" s="332" t="s">
        <v>1729</v>
      </c>
      <c r="D155" s="280"/>
      <c r="E155" s="280"/>
      <c r="F155" s="333" t="s">
        <v>1721</v>
      </c>
      <c r="G155" s="280"/>
      <c r="H155" s="332" t="s">
        <v>1761</v>
      </c>
      <c r="I155" s="332" t="s">
        <v>1731</v>
      </c>
      <c r="J155" s="332"/>
      <c r="K155" s="328"/>
    </row>
    <row r="156" s="1" customFormat="1" ht="15" customHeight="1">
      <c r="B156" s="305"/>
      <c r="C156" s="332" t="s">
        <v>1740</v>
      </c>
      <c r="D156" s="280"/>
      <c r="E156" s="280"/>
      <c r="F156" s="333" t="s">
        <v>1727</v>
      </c>
      <c r="G156" s="280"/>
      <c r="H156" s="332" t="s">
        <v>1761</v>
      </c>
      <c r="I156" s="332" t="s">
        <v>1723</v>
      </c>
      <c r="J156" s="332">
        <v>50</v>
      </c>
      <c r="K156" s="328"/>
    </row>
    <row r="157" s="1" customFormat="1" ht="15" customHeight="1">
      <c r="B157" s="305"/>
      <c r="C157" s="332" t="s">
        <v>1748</v>
      </c>
      <c r="D157" s="280"/>
      <c r="E157" s="280"/>
      <c r="F157" s="333" t="s">
        <v>1727</v>
      </c>
      <c r="G157" s="280"/>
      <c r="H157" s="332" t="s">
        <v>1761</v>
      </c>
      <c r="I157" s="332" t="s">
        <v>1723</v>
      </c>
      <c r="J157" s="332">
        <v>50</v>
      </c>
      <c r="K157" s="328"/>
    </row>
    <row r="158" s="1" customFormat="1" ht="15" customHeight="1">
      <c r="B158" s="305"/>
      <c r="C158" s="332" t="s">
        <v>1746</v>
      </c>
      <c r="D158" s="280"/>
      <c r="E158" s="280"/>
      <c r="F158" s="333" t="s">
        <v>1727</v>
      </c>
      <c r="G158" s="280"/>
      <c r="H158" s="332" t="s">
        <v>1761</v>
      </c>
      <c r="I158" s="332" t="s">
        <v>1723</v>
      </c>
      <c r="J158" s="332">
        <v>50</v>
      </c>
      <c r="K158" s="328"/>
    </row>
    <row r="159" s="1" customFormat="1" ht="15" customHeight="1">
      <c r="B159" s="305"/>
      <c r="C159" s="332" t="s">
        <v>102</v>
      </c>
      <c r="D159" s="280"/>
      <c r="E159" s="280"/>
      <c r="F159" s="333" t="s">
        <v>1721</v>
      </c>
      <c r="G159" s="280"/>
      <c r="H159" s="332" t="s">
        <v>1783</v>
      </c>
      <c r="I159" s="332" t="s">
        <v>1723</v>
      </c>
      <c r="J159" s="332" t="s">
        <v>1784</v>
      </c>
      <c r="K159" s="328"/>
    </row>
    <row r="160" s="1" customFormat="1" ht="15" customHeight="1">
      <c r="B160" s="305"/>
      <c r="C160" s="332" t="s">
        <v>1785</v>
      </c>
      <c r="D160" s="280"/>
      <c r="E160" s="280"/>
      <c r="F160" s="333" t="s">
        <v>1721</v>
      </c>
      <c r="G160" s="280"/>
      <c r="H160" s="332" t="s">
        <v>1786</v>
      </c>
      <c r="I160" s="332" t="s">
        <v>1756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1787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1715</v>
      </c>
      <c r="D166" s="295"/>
      <c r="E166" s="295"/>
      <c r="F166" s="295" t="s">
        <v>1716</v>
      </c>
      <c r="G166" s="337"/>
      <c r="H166" s="338" t="s">
        <v>52</v>
      </c>
      <c r="I166" s="338" t="s">
        <v>55</v>
      </c>
      <c r="J166" s="295" t="s">
        <v>1717</v>
      </c>
      <c r="K166" s="272"/>
    </row>
    <row r="167" s="1" customFormat="1" ht="17.25" customHeight="1">
      <c r="B167" s="273"/>
      <c r="C167" s="297" t="s">
        <v>1718</v>
      </c>
      <c r="D167" s="297"/>
      <c r="E167" s="297"/>
      <c r="F167" s="298" t="s">
        <v>1719</v>
      </c>
      <c r="G167" s="339"/>
      <c r="H167" s="340"/>
      <c r="I167" s="340"/>
      <c r="J167" s="297" t="s">
        <v>1720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1724</v>
      </c>
      <c r="D169" s="280"/>
      <c r="E169" s="280"/>
      <c r="F169" s="303" t="s">
        <v>1721</v>
      </c>
      <c r="G169" s="280"/>
      <c r="H169" s="280" t="s">
        <v>1761</v>
      </c>
      <c r="I169" s="280" t="s">
        <v>1723</v>
      </c>
      <c r="J169" s="280">
        <v>120</v>
      </c>
      <c r="K169" s="328"/>
    </row>
    <row r="170" s="1" customFormat="1" ht="15" customHeight="1">
      <c r="B170" s="305"/>
      <c r="C170" s="280" t="s">
        <v>1770</v>
      </c>
      <c r="D170" s="280"/>
      <c r="E170" s="280"/>
      <c r="F170" s="303" t="s">
        <v>1721</v>
      </c>
      <c r="G170" s="280"/>
      <c r="H170" s="280" t="s">
        <v>1771</v>
      </c>
      <c r="I170" s="280" t="s">
        <v>1723</v>
      </c>
      <c r="J170" s="280" t="s">
        <v>1772</v>
      </c>
      <c r="K170" s="328"/>
    </row>
    <row r="171" s="1" customFormat="1" ht="15" customHeight="1">
      <c r="B171" s="305"/>
      <c r="C171" s="280" t="s">
        <v>1669</v>
      </c>
      <c r="D171" s="280"/>
      <c r="E171" s="280"/>
      <c r="F171" s="303" t="s">
        <v>1721</v>
      </c>
      <c r="G171" s="280"/>
      <c r="H171" s="280" t="s">
        <v>1788</v>
      </c>
      <c r="I171" s="280" t="s">
        <v>1723</v>
      </c>
      <c r="J171" s="280" t="s">
        <v>1772</v>
      </c>
      <c r="K171" s="328"/>
    </row>
    <row r="172" s="1" customFormat="1" ht="15" customHeight="1">
      <c r="B172" s="305"/>
      <c r="C172" s="280" t="s">
        <v>1726</v>
      </c>
      <c r="D172" s="280"/>
      <c r="E172" s="280"/>
      <c r="F172" s="303" t="s">
        <v>1727</v>
      </c>
      <c r="G172" s="280"/>
      <c r="H172" s="280" t="s">
        <v>1788</v>
      </c>
      <c r="I172" s="280" t="s">
        <v>1723</v>
      </c>
      <c r="J172" s="280">
        <v>50</v>
      </c>
      <c r="K172" s="328"/>
    </row>
    <row r="173" s="1" customFormat="1" ht="15" customHeight="1">
      <c r="B173" s="305"/>
      <c r="C173" s="280" t="s">
        <v>1729</v>
      </c>
      <c r="D173" s="280"/>
      <c r="E173" s="280"/>
      <c r="F173" s="303" t="s">
        <v>1721</v>
      </c>
      <c r="G173" s="280"/>
      <c r="H173" s="280" t="s">
        <v>1788</v>
      </c>
      <c r="I173" s="280" t="s">
        <v>1731</v>
      </c>
      <c r="J173" s="280"/>
      <c r="K173" s="328"/>
    </row>
    <row r="174" s="1" customFormat="1" ht="15" customHeight="1">
      <c r="B174" s="305"/>
      <c r="C174" s="280" t="s">
        <v>1740</v>
      </c>
      <c r="D174" s="280"/>
      <c r="E174" s="280"/>
      <c r="F174" s="303" t="s">
        <v>1727</v>
      </c>
      <c r="G174" s="280"/>
      <c r="H174" s="280" t="s">
        <v>1788</v>
      </c>
      <c r="I174" s="280" t="s">
        <v>1723</v>
      </c>
      <c r="J174" s="280">
        <v>50</v>
      </c>
      <c r="K174" s="328"/>
    </row>
    <row r="175" s="1" customFormat="1" ht="15" customHeight="1">
      <c r="B175" s="305"/>
      <c r="C175" s="280" t="s">
        <v>1748</v>
      </c>
      <c r="D175" s="280"/>
      <c r="E175" s="280"/>
      <c r="F175" s="303" t="s">
        <v>1727</v>
      </c>
      <c r="G175" s="280"/>
      <c r="H175" s="280" t="s">
        <v>1788</v>
      </c>
      <c r="I175" s="280" t="s">
        <v>1723</v>
      </c>
      <c r="J175" s="280">
        <v>50</v>
      </c>
      <c r="K175" s="328"/>
    </row>
    <row r="176" s="1" customFormat="1" ht="15" customHeight="1">
      <c r="B176" s="305"/>
      <c r="C176" s="280" t="s">
        <v>1746</v>
      </c>
      <c r="D176" s="280"/>
      <c r="E176" s="280"/>
      <c r="F176" s="303" t="s">
        <v>1727</v>
      </c>
      <c r="G176" s="280"/>
      <c r="H176" s="280" t="s">
        <v>1788</v>
      </c>
      <c r="I176" s="280" t="s">
        <v>1723</v>
      </c>
      <c r="J176" s="280">
        <v>50</v>
      </c>
      <c r="K176" s="328"/>
    </row>
    <row r="177" s="1" customFormat="1" ht="15" customHeight="1">
      <c r="B177" s="305"/>
      <c r="C177" s="280" t="s">
        <v>124</v>
      </c>
      <c r="D177" s="280"/>
      <c r="E177" s="280"/>
      <c r="F177" s="303" t="s">
        <v>1721</v>
      </c>
      <c r="G177" s="280"/>
      <c r="H177" s="280" t="s">
        <v>1789</v>
      </c>
      <c r="I177" s="280" t="s">
        <v>1790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1721</v>
      </c>
      <c r="G178" s="280"/>
      <c r="H178" s="280" t="s">
        <v>1791</v>
      </c>
      <c r="I178" s="280" t="s">
        <v>1792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1721</v>
      </c>
      <c r="G179" s="280"/>
      <c r="H179" s="280" t="s">
        <v>1793</v>
      </c>
      <c r="I179" s="280" t="s">
        <v>1723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1721</v>
      </c>
      <c r="G180" s="280"/>
      <c r="H180" s="280" t="s">
        <v>1794</v>
      </c>
      <c r="I180" s="280" t="s">
        <v>1723</v>
      </c>
      <c r="J180" s="280">
        <v>255</v>
      </c>
      <c r="K180" s="328"/>
    </row>
    <row r="181" s="1" customFormat="1" ht="15" customHeight="1">
      <c r="B181" s="305"/>
      <c r="C181" s="280" t="s">
        <v>125</v>
      </c>
      <c r="D181" s="280"/>
      <c r="E181" s="280"/>
      <c r="F181" s="303" t="s">
        <v>1721</v>
      </c>
      <c r="G181" s="280"/>
      <c r="H181" s="280" t="s">
        <v>1685</v>
      </c>
      <c r="I181" s="280" t="s">
        <v>1723</v>
      </c>
      <c r="J181" s="280">
        <v>10</v>
      </c>
      <c r="K181" s="328"/>
    </row>
    <row r="182" s="1" customFormat="1" ht="15" customHeight="1">
      <c r="B182" s="305"/>
      <c r="C182" s="280" t="s">
        <v>126</v>
      </c>
      <c r="D182" s="280"/>
      <c r="E182" s="280"/>
      <c r="F182" s="303" t="s">
        <v>1721</v>
      </c>
      <c r="G182" s="280"/>
      <c r="H182" s="280" t="s">
        <v>1795</v>
      </c>
      <c r="I182" s="280" t="s">
        <v>1756</v>
      </c>
      <c r="J182" s="280"/>
      <c r="K182" s="328"/>
    </row>
    <row r="183" s="1" customFormat="1" ht="15" customHeight="1">
      <c r="B183" s="305"/>
      <c r="C183" s="280" t="s">
        <v>1796</v>
      </c>
      <c r="D183" s="280"/>
      <c r="E183" s="280"/>
      <c r="F183" s="303" t="s">
        <v>1721</v>
      </c>
      <c r="G183" s="280"/>
      <c r="H183" s="280" t="s">
        <v>1797</v>
      </c>
      <c r="I183" s="280" t="s">
        <v>1756</v>
      </c>
      <c r="J183" s="280"/>
      <c r="K183" s="328"/>
    </row>
    <row r="184" s="1" customFormat="1" ht="15" customHeight="1">
      <c r="B184" s="305"/>
      <c r="C184" s="280" t="s">
        <v>1785</v>
      </c>
      <c r="D184" s="280"/>
      <c r="E184" s="280"/>
      <c r="F184" s="303" t="s">
        <v>1721</v>
      </c>
      <c r="G184" s="280"/>
      <c r="H184" s="280" t="s">
        <v>1798</v>
      </c>
      <c r="I184" s="280" t="s">
        <v>1756</v>
      </c>
      <c r="J184" s="280"/>
      <c r="K184" s="328"/>
    </row>
    <row r="185" s="1" customFormat="1" ht="15" customHeight="1">
      <c r="B185" s="305"/>
      <c r="C185" s="280" t="s">
        <v>128</v>
      </c>
      <c r="D185" s="280"/>
      <c r="E185" s="280"/>
      <c r="F185" s="303" t="s">
        <v>1727</v>
      </c>
      <c r="G185" s="280"/>
      <c r="H185" s="280" t="s">
        <v>1799</v>
      </c>
      <c r="I185" s="280" t="s">
        <v>1723</v>
      </c>
      <c r="J185" s="280">
        <v>50</v>
      </c>
      <c r="K185" s="328"/>
    </row>
    <row r="186" s="1" customFormat="1" ht="15" customHeight="1">
      <c r="B186" s="305"/>
      <c r="C186" s="280" t="s">
        <v>1800</v>
      </c>
      <c r="D186" s="280"/>
      <c r="E186" s="280"/>
      <c r="F186" s="303" t="s">
        <v>1727</v>
      </c>
      <c r="G186" s="280"/>
      <c r="H186" s="280" t="s">
        <v>1801</v>
      </c>
      <c r="I186" s="280" t="s">
        <v>1802</v>
      </c>
      <c r="J186" s="280"/>
      <c r="K186" s="328"/>
    </row>
    <row r="187" s="1" customFormat="1" ht="15" customHeight="1">
      <c r="B187" s="305"/>
      <c r="C187" s="280" t="s">
        <v>1803</v>
      </c>
      <c r="D187" s="280"/>
      <c r="E187" s="280"/>
      <c r="F187" s="303" t="s">
        <v>1727</v>
      </c>
      <c r="G187" s="280"/>
      <c r="H187" s="280" t="s">
        <v>1804</v>
      </c>
      <c r="I187" s="280" t="s">
        <v>1802</v>
      </c>
      <c r="J187" s="280"/>
      <c r="K187" s="328"/>
    </row>
    <row r="188" s="1" customFormat="1" ht="15" customHeight="1">
      <c r="B188" s="305"/>
      <c r="C188" s="280" t="s">
        <v>1805</v>
      </c>
      <c r="D188" s="280"/>
      <c r="E188" s="280"/>
      <c r="F188" s="303" t="s">
        <v>1727</v>
      </c>
      <c r="G188" s="280"/>
      <c r="H188" s="280" t="s">
        <v>1806</v>
      </c>
      <c r="I188" s="280" t="s">
        <v>1802</v>
      </c>
      <c r="J188" s="280"/>
      <c r="K188" s="328"/>
    </row>
    <row r="189" s="1" customFormat="1" ht="15" customHeight="1">
      <c r="B189" s="305"/>
      <c r="C189" s="341" t="s">
        <v>1807</v>
      </c>
      <c r="D189" s="280"/>
      <c r="E189" s="280"/>
      <c r="F189" s="303" t="s">
        <v>1727</v>
      </c>
      <c r="G189" s="280"/>
      <c r="H189" s="280" t="s">
        <v>1808</v>
      </c>
      <c r="I189" s="280" t="s">
        <v>1809</v>
      </c>
      <c r="J189" s="342" t="s">
        <v>1810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1721</v>
      </c>
      <c r="G190" s="280"/>
      <c r="H190" s="277" t="s">
        <v>1811</v>
      </c>
      <c r="I190" s="280" t="s">
        <v>1812</v>
      </c>
      <c r="J190" s="280"/>
      <c r="K190" s="328"/>
    </row>
    <row r="191" s="1" customFormat="1" ht="15" customHeight="1">
      <c r="B191" s="305"/>
      <c r="C191" s="341" t="s">
        <v>1813</v>
      </c>
      <c r="D191" s="280"/>
      <c r="E191" s="280"/>
      <c r="F191" s="303" t="s">
        <v>1721</v>
      </c>
      <c r="G191" s="280"/>
      <c r="H191" s="280" t="s">
        <v>1814</v>
      </c>
      <c r="I191" s="280" t="s">
        <v>1756</v>
      </c>
      <c r="J191" s="280"/>
      <c r="K191" s="328"/>
    </row>
    <row r="192" s="1" customFormat="1" ht="15" customHeight="1">
      <c r="B192" s="305"/>
      <c r="C192" s="341" t="s">
        <v>1815</v>
      </c>
      <c r="D192" s="280"/>
      <c r="E192" s="280"/>
      <c r="F192" s="303" t="s">
        <v>1721</v>
      </c>
      <c r="G192" s="280"/>
      <c r="H192" s="280" t="s">
        <v>1816</v>
      </c>
      <c r="I192" s="280" t="s">
        <v>1756</v>
      </c>
      <c r="J192" s="280"/>
      <c r="K192" s="328"/>
    </row>
    <row r="193" s="1" customFormat="1" ht="15" customHeight="1">
      <c r="B193" s="305"/>
      <c r="C193" s="341" t="s">
        <v>1817</v>
      </c>
      <c r="D193" s="280"/>
      <c r="E193" s="280"/>
      <c r="F193" s="303" t="s">
        <v>1727</v>
      </c>
      <c r="G193" s="280"/>
      <c r="H193" s="280" t="s">
        <v>1818</v>
      </c>
      <c r="I193" s="280" t="s">
        <v>1756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1819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1820</v>
      </c>
      <c r="D200" s="344"/>
      <c r="E200" s="344"/>
      <c r="F200" s="344" t="s">
        <v>1821</v>
      </c>
      <c r="G200" s="345"/>
      <c r="H200" s="344" t="s">
        <v>1822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1812</v>
      </c>
      <c r="D202" s="280"/>
      <c r="E202" s="280"/>
      <c r="F202" s="303" t="s">
        <v>41</v>
      </c>
      <c r="G202" s="280"/>
      <c r="H202" s="280" t="s">
        <v>1823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1824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1825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1826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1827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1768</v>
      </c>
      <c r="D208" s="280"/>
      <c r="E208" s="280"/>
      <c r="F208" s="303" t="s">
        <v>77</v>
      </c>
      <c r="G208" s="280"/>
      <c r="H208" s="280" t="s">
        <v>1828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1663</v>
      </c>
      <c r="G209" s="280"/>
      <c r="H209" s="280" t="s">
        <v>1664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1661</v>
      </c>
      <c r="G210" s="280"/>
      <c r="H210" s="280" t="s">
        <v>1829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1665</v>
      </c>
      <c r="G211" s="341"/>
      <c r="H211" s="332" t="s">
        <v>1666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1667</v>
      </c>
      <c r="G212" s="341"/>
      <c r="H212" s="332" t="s">
        <v>1631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1792</v>
      </c>
      <c r="D214" s="280"/>
      <c r="E214" s="280"/>
      <c r="F214" s="303">
        <v>1</v>
      </c>
      <c r="G214" s="341"/>
      <c r="H214" s="332" t="s">
        <v>1830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1831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1832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1833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2023-04-04T09:27:54Z</dcterms:created>
  <dcterms:modified xsi:type="dcterms:W3CDTF">2023-04-04T09:28:03Z</dcterms:modified>
</cp:coreProperties>
</file>